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piece rate" sheetId="1" r:id="rId1"/>
    <sheet name="pay calculation" sheetId="2" r:id="rId2"/>
    <sheet name="pay calculated" sheetId="3" r:id="rId3"/>
    <sheet name="bonus" sheetId="4" r:id="rId4"/>
  </sheets>
  <definedNames/>
  <calcPr fullCalcOnLoad="1"/>
</workbook>
</file>

<file path=xl/sharedStrings.xml><?xml version="1.0" encoding="utf-8"?>
<sst xmlns="http://schemas.openxmlformats.org/spreadsheetml/2006/main" count="165" uniqueCount="42">
  <si>
    <t>employee</t>
  </si>
  <si>
    <t>hourly rate</t>
  </si>
  <si>
    <t>number of hours worked</t>
  </si>
  <si>
    <t>gross pay</t>
  </si>
  <si>
    <t>tax at the basic rate of 20%</t>
  </si>
  <si>
    <t>national insurance at 3%</t>
  </si>
  <si>
    <t>net pay</t>
  </si>
  <si>
    <t>superannuation payment at 2%</t>
  </si>
  <si>
    <t>national insurance number</t>
  </si>
  <si>
    <t>gross annual salary (52 weeks)</t>
  </si>
  <si>
    <t>David Smith</t>
  </si>
  <si>
    <t>William Brown</t>
  </si>
  <si>
    <t>Darren Arkwright</t>
  </si>
  <si>
    <t>Angela Wright</t>
  </si>
  <si>
    <t>Katherine Hall</t>
  </si>
  <si>
    <t>Joseph Bland</t>
  </si>
  <si>
    <t>Martin Keild</t>
  </si>
  <si>
    <t>Julie Hardcastle</t>
  </si>
  <si>
    <t>Harry Dickenson</t>
  </si>
  <si>
    <t>Kirsty Young</t>
  </si>
  <si>
    <t>NV 78 56 DF</t>
  </si>
  <si>
    <t>BH 23 45 FR</t>
  </si>
  <si>
    <t>DF 45 65 IO</t>
  </si>
  <si>
    <t>ER 43 56 WE</t>
  </si>
  <si>
    <t>SW 45 56 YT</t>
  </si>
  <si>
    <t>SX 73 90 DR</t>
  </si>
  <si>
    <t xml:space="preserve">QS 45 84 VG </t>
  </si>
  <si>
    <t>ZX 34 43 YT</t>
  </si>
  <si>
    <t>CV 54 78 KL</t>
  </si>
  <si>
    <t>MJ 54 78 HG</t>
  </si>
  <si>
    <t>Arkwrights Toffee Factory - Muggleswick Yorkshire</t>
  </si>
  <si>
    <t>Estimate of Annual Gross wages</t>
  </si>
  <si>
    <t>Total weekly wage bill (gross)</t>
  </si>
  <si>
    <t>Total weekly wage bill (net)</t>
  </si>
  <si>
    <t>piece rate</t>
  </si>
  <si>
    <t>Jim Bell</t>
  </si>
  <si>
    <t>Emily Cooper</t>
  </si>
  <si>
    <t>BG 89 23 DF</t>
  </si>
  <si>
    <t>BK 78 21 JU</t>
  </si>
  <si>
    <t>toffees made (trays)</t>
  </si>
  <si>
    <t>bonus</t>
  </si>
  <si>
    <t>basic pay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</si>
</sst>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6">
    <font>
      <sz val="10"/>
      <name val="Arial"/>
      <family val="0"/>
    </font>
    <font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27.57421875" style="0" customWidth="1"/>
    <col min="2" max="2" width="12.140625" style="0" customWidth="1"/>
    <col min="3" max="3" width="10.7109375" style="0" customWidth="1"/>
    <col min="12" max="12" width="13.421875" style="0" customWidth="1"/>
    <col min="14" max="14" width="10.421875" style="0" customWidth="1"/>
  </cols>
  <sheetData>
    <row r="1" spans="1:14" ht="20.25">
      <c r="A1" s="4" t="s">
        <v>30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6"/>
      <c r="N1" s="6"/>
    </row>
    <row r="2" spans="1:14" ht="51">
      <c r="A2" s="7" t="s">
        <v>0</v>
      </c>
      <c r="B2" s="7" t="s">
        <v>8</v>
      </c>
      <c r="C2" s="7" t="s">
        <v>1</v>
      </c>
      <c r="D2" s="7" t="s">
        <v>2</v>
      </c>
      <c r="E2" s="7" t="s">
        <v>34</v>
      </c>
      <c r="F2" s="7" t="s">
        <v>39</v>
      </c>
      <c r="G2" s="7" t="s">
        <v>41</v>
      </c>
      <c r="H2" s="7" t="s">
        <v>40</v>
      </c>
      <c r="I2" s="7" t="s">
        <v>3</v>
      </c>
      <c r="J2" s="7" t="s">
        <v>4</v>
      </c>
      <c r="K2" s="7" t="s">
        <v>5</v>
      </c>
      <c r="L2" s="7" t="s">
        <v>7</v>
      </c>
      <c r="M2" s="7" t="s">
        <v>6</v>
      </c>
      <c r="N2" s="7" t="s">
        <v>9</v>
      </c>
    </row>
    <row r="3" spans="1:14" ht="12.75">
      <c r="A3" s="6" t="s">
        <v>10</v>
      </c>
      <c r="B3" s="6" t="s">
        <v>20</v>
      </c>
      <c r="C3" s="8">
        <v>5.25</v>
      </c>
      <c r="D3" s="6">
        <v>45</v>
      </c>
      <c r="E3" s="6">
        <f>$B$22</f>
        <v>2</v>
      </c>
      <c r="F3" s="6">
        <v>50</v>
      </c>
      <c r="G3" s="6"/>
      <c r="H3" s="6">
        <f>IF(F3:F3&gt;90,(G3+25),(G3))</f>
        <v>0</v>
      </c>
      <c r="I3" s="6"/>
      <c r="J3" s="8"/>
      <c r="K3" s="8"/>
      <c r="L3" s="8"/>
      <c r="M3" s="8"/>
      <c r="N3" s="8"/>
    </row>
    <row r="4" spans="1:14" ht="12.75">
      <c r="A4" s="6" t="s">
        <v>11</v>
      </c>
      <c r="B4" s="6" t="s">
        <v>21</v>
      </c>
      <c r="C4" s="8">
        <v>3.9</v>
      </c>
      <c r="D4" s="6">
        <v>45</v>
      </c>
      <c r="E4" s="6">
        <f aca="true" t="shared" si="0" ref="E4:E14">$B$22</f>
        <v>2</v>
      </c>
      <c r="F4" s="6">
        <v>120</v>
      </c>
      <c r="G4" s="6"/>
      <c r="H4" s="6"/>
      <c r="I4" s="6"/>
      <c r="J4" s="8"/>
      <c r="K4" s="8"/>
      <c r="L4" s="8"/>
      <c r="M4" s="8"/>
      <c r="N4" s="8"/>
    </row>
    <row r="5" spans="1:14" ht="12.75">
      <c r="A5" s="6" t="s">
        <v>35</v>
      </c>
      <c r="B5" s="6" t="s">
        <v>37</v>
      </c>
      <c r="C5" s="8">
        <v>3.9</v>
      </c>
      <c r="D5" s="6">
        <v>45</v>
      </c>
      <c r="E5" s="6">
        <f t="shared" si="0"/>
        <v>2</v>
      </c>
      <c r="F5" s="6">
        <v>78</v>
      </c>
      <c r="G5" s="6"/>
      <c r="H5" s="6"/>
      <c r="I5" s="6"/>
      <c r="J5" s="8"/>
      <c r="K5" s="8"/>
      <c r="L5" s="8"/>
      <c r="M5" s="8"/>
      <c r="N5" s="8"/>
    </row>
    <row r="6" spans="1:14" ht="12.75">
      <c r="A6" s="6" t="s">
        <v>36</v>
      </c>
      <c r="B6" s="6" t="s">
        <v>38</v>
      </c>
      <c r="C6" s="8">
        <v>3.9</v>
      </c>
      <c r="D6" s="6">
        <v>45</v>
      </c>
      <c r="E6" s="6">
        <f t="shared" si="0"/>
        <v>2</v>
      </c>
      <c r="F6" s="6">
        <v>98</v>
      </c>
      <c r="G6" s="6"/>
      <c r="H6" s="6"/>
      <c r="I6" s="6"/>
      <c r="J6" s="8"/>
      <c r="K6" s="8"/>
      <c r="L6" s="8"/>
      <c r="M6" s="8"/>
      <c r="N6" s="8"/>
    </row>
    <row r="7" spans="1:14" ht="12.75">
      <c r="A7" s="6" t="s">
        <v>12</v>
      </c>
      <c r="B7" s="6" t="s">
        <v>22</v>
      </c>
      <c r="C7" s="8">
        <v>3.9</v>
      </c>
      <c r="D7" s="6">
        <v>45</v>
      </c>
      <c r="E7" s="6">
        <f t="shared" si="0"/>
        <v>2</v>
      </c>
      <c r="F7" s="6">
        <v>70</v>
      </c>
      <c r="G7" s="6"/>
      <c r="H7" s="6"/>
      <c r="I7" s="6"/>
      <c r="J7" s="8"/>
      <c r="K7" s="8"/>
      <c r="L7" s="8"/>
      <c r="M7" s="8"/>
      <c r="N7" s="8"/>
    </row>
    <row r="8" spans="1:14" ht="12.75">
      <c r="A8" s="6" t="s">
        <v>13</v>
      </c>
      <c r="B8" s="6" t="s">
        <v>23</v>
      </c>
      <c r="C8" s="8">
        <v>3.9</v>
      </c>
      <c r="D8" s="6">
        <v>37</v>
      </c>
      <c r="E8" s="6"/>
      <c r="F8" s="6"/>
      <c r="G8" s="6"/>
      <c r="H8" s="6"/>
      <c r="I8" s="6"/>
      <c r="J8" s="8"/>
      <c r="K8" s="8"/>
      <c r="L8" s="8"/>
      <c r="M8" s="8"/>
      <c r="N8" s="8"/>
    </row>
    <row r="9" spans="1:14" ht="12.75">
      <c r="A9" s="6" t="s">
        <v>14</v>
      </c>
      <c r="B9" s="6" t="s">
        <v>24</v>
      </c>
      <c r="C9" s="8">
        <v>8.25</v>
      </c>
      <c r="D9" s="6">
        <v>37</v>
      </c>
      <c r="E9" s="6"/>
      <c r="F9" s="6"/>
      <c r="G9" s="6"/>
      <c r="H9" s="6"/>
      <c r="I9" s="6"/>
      <c r="J9" s="8"/>
      <c r="K9" s="8"/>
      <c r="L9" s="8"/>
      <c r="M9" s="8"/>
      <c r="N9" s="8"/>
    </row>
    <row r="10" spans="1:14" ht="12.75">
      <c r="A10" s="6" t="s">
        <v>15</v>
      </c>
      <c r="B10" s="6" t="s">
        <v>25</v>
      </c>
      <c r="C10" s="8">
        <v>12.5</v>
      </c>
      <c r="D10" s="6">
        <v>37</v>
      </c>
      <c r="E10" s="6"/>
      <c r="F10" s="6"/>
      <c r="G10" s="6"/>
      <c r="H10" s="6"/>
      <c r="I10" s="6"/>
      <c r="J10" s="8"/>
      <c r="K10" s="8"/>
      <c r="L10" s="8"/>
      <c r="M10" s="8"/>
      <c r="N10" s="8"/>
    </row>
    <row r="11" spans="1:14" ht="12.75">
      <c r="A11" s="6" t="s">
        <v>16</v>
      </c>
      <c r="B11" s="6" t="s">
        <v>26</v>
      </c>
      <c r="C11" s="8">
        <f>C7</f>
        <v>3.9</v>
      </c>
      <c r="D11" s="6">
        <f>D7</f>
        <v>45</v>
      </c>
      <c r="E11" s="6">
        <f t="shared" si="0"/>
        <v>2</v>
      </c>
      <c r="F11" s="6">
        <v>94</v>
      </c>
      <c r="G11" s="6"/>
      <c r="H11" s="6"/>
      <c r="I11" s="6"/>
      <c r="J11" s="8"/>
      <c r="K11" s="8"/>
      <c r="L11" s="8"/>
      <c r="M11" s="8"/>
      <c r="N11" s="8"/>
    </row>
    <row r="12" spans="1:14" ht="12.75">
      <c r="A12" s="6" t="s">
        <v>17</v>
      </c>
      <c r="B12" s="6" t="s">
        <v>27</v>
      </c>
      <c r="C12" s="8">
        <f>C11</f>
        <v>3.9</v>
      </c>
      <c r="D12" s="6">
        <v>45</v>
      </c>
      <c r="E12" s="6">
        <f t="shared" si="0"/>
        <v>2</v>
      </c>
      <c r="F12" s="6">
        <v>97</v>
      </c>
      <c r="G12" s="6"/>
      <c r="H12" s="6"/>
      <c r="I12" s="6"/>
      <c r="J12" s="8"/>
      <c r="K12" s="8"/>
      <c r="L12" s="8"/>
      <c r="M12" s="8"/>
      <c r="N12" s="8"/>
    </row>
    <row r="13" spans="1:14" ht="12.75">
      <c r="A13" s="6" t="s">
        <v>18</v>
      </c>
      <c r="B13" s="6" t="s">
        <v>28</v>
      </c>
      <c r="C13" s="8">
        <f>C12</f>
        <v>3.9</v>
      </c>
      <c r="D13" s="6">
        <v>45</v>
      </c>
      <c r="E13" s="6">
        <f t="shared" si="0"/>
        <v>2</v>
      </c>
      <c r="F13" s="6">
        <v>102</v>
      </c>
      <c r="G13" s="6"/>
      <c r="H13" s="6"/>
      <c r="I13" s="6"/>
      <c r="J13" s="8"/>
      <c r="K13" s="8"/>
      <c r="L13" s="8"/>
      <c r="M13" s="8"/>
      <c r="N13" s="8"/>
    </row>
    <row r="14" spans="1:14" ht="12.75">
      <c r="A14" s="6" t="s">
        <v>19</v>
      </c>
      <c r="B14" s="6" t="s">
        <v>29</v>
      </c>
      <c r="C14" s="8">
        <f>C3</f>
        <v>5.25</v>
      </c>
      <c r="D14" s="6">
        <v>37</v>
      </c>
      <c r="E14" s="6">
        <f t="shared" si="0"/>
        <v>2</v>
      </c>
      <c r="F14" s="6">
        <v>56</v>
      </c>
      <c r="G14" s="6"/>
      <c r="H14" s="6"/>
      <c r="I14" s="6"/>
      <c r="J14" s="8"/>
      <c r="K14" s="8"/>
      <c r="L14" s="8"/>
      <c r="M14" s="8"/>
      <c r="N14" s="8"/>
    </row>
    <row r="17" spans="1:2" ht="12.75">
      <c r="A17" t="s">
        <v>32</v>
      </c>
      <c r="B17" s="1">
        <f>SUM(I3:I14)</f>
        <v>0</v>
      </c>
    </row>
    <row r="18" spans="1:2" ht="12.75">
      <c r="A18" t="s">
        <v>33</v>
      </c>
      <c r="B18" s="1">
        <f>SUM(M3:M14)</f>
        <v>0</v>
      </c>
    </row>
    <row r="19" ht="12.75">
      <c r="B19" s="1"/>
    </row>
    <row r="20" spans="1:2" ht="12.75">
      <c r="A20" t="s">
        <v>31</v>
      </c>
      <c r="B20" s="1">
        <f>SUM(N3:N14)</f>
        <v>0</v>
      </c>
    </row>
    <row r="22" spans="1:2" ht="12.75">
      <c r="A22" t="s">
        <v>34</v>
      </c>
      <c r="B22">
        <v>2</v>
      </c>
    </row>
  </sheetData>
  <sheetProtection/>
  <mergeCells count="1">
    <mergeCell ref="A1:J1"/>
  </mergeCells>
  <printOptions gridLines="1"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7.57421875" style="0" customWidth="1"/>
    <col min="2" max="2" width="12.140625" style="0" customWidth="1"/>
    <col min="3" max="3" width="10.7109375" style="0" customWidth="1"/>
    <col min="10" max="10" width="13.421875" style="0" customWidth="1"/>
    <col min="12" max="12" width="10.421875" style="0" customWidth="1"/>
  </cols>
  <sheetData>
    <row r="1" spans="1:9" ht="20.25">
      <c r="A1" s="2" t="s">
        <v>30</v>
      </c>
      <c r="B1" s="3"/>
      <c r="C1" s="3"/>
      <c r="D1" s="3"/>
      <c r="E1" s="3"/>
      <c r="F1" s="3"/>
      <c r="G1" s="3"/>
      <c r="H1" s="3"/>
      <c r="I1" s="3"/>
    </row>
    <row r="2" spans="1:12" ht="51">
      <c r="A2" s="7" t="s">
        <v>0</v>
      </c>
      <c r="B2" s="7" t="s">
        <v>8</v>
      </c>
      <c r="C2" s="7" t="s">
        <v>1</v>
      </c>
      <c r="D2" s="7" t="s">
        <v>2</v>
      </c>
      <c r="E2" s="7" t="s">
        <v>34</v>
      </c>
      <c r="F2" s="7" t="s">
        <v>39</v>
      </c>
      <c r="G2" s="7" t="s">
        <v>3</v>
      </c>
      <c r="H2" s="7" t="s">
        <v>4</v>
      </c>
      <c r="I2" s="7" t="s">
        <v>5</v>
      </c>
      <c r="J2" s="7" t="s">
        <v>7</v>
      </c>
      <c r="K2" s="7" t="s">
        <v>6</v>
      </c>
      <c r="L2" s="7" t="s">
        <v>9</v>
      </c>
    </row>
    <row r="3" spans="1:12" ht="12.75">
      <c r="A3" s="6" t="s">
        <v>10</v>
      </c>
      <c r="B3" s="6" t="s">
        <v>20</v>
      </c>
      <c r="C3" s="8">
        <v>5.25</v>
      </c>
      <c r="D3" s="6">
        <v>45</v>
      </c>
      <c r="E3" s="6">
        <v>2</v>
      </c>
      <c r="F3" s="6">
        <v>50</v>
      </c>
      <c r="G3" s="8"/>
      <c r="H3" s="8"/>
      <c r="I3" s="8"/>
      <c r="J3" s="8"/>
      <c r="K3" s="8"/>
      <c r="L3" s="8"/>
    </row>
    <row r="4" spans="1:12" ht="12.75">
      <c r="A4" s="6" t="s">
        <v>11</v>
      </c>
      <c r="B4" s="6" t="s">
        <v>21</v>
      </c>
      <c r="C4" s="8">
        <v>3.9</v>
      </c>
      <c r="D4" s="6">
        <v>45</v>
      </c>
      <c r="E4" s="6">
        <v>2</v>
      </c>
      <c r="F4" s="6">
        <v>120</v>
      </c>
      <c r="G4" s="8"/>
      <c r="H4" s="8"/>
      <c r="I4" s="8"/>
      <c r="J4" s="8"/>
      <c r="K4" s="8"/>
      <c r="L4" s="8"/>
    </row>
    <row r="5" spans="1:12" ht="12.75">
      <c r="A5" s="6" t="s">
        <v>35</v>
      </c>
      <c r="B5" s="6" t="s">
        <v>37</v>
      </c>
      <c r="C5" s="8">
        <v>3.9</v>
      </c>
      <c r="D5" s="6">
        <v>45</v>
      </c>
      <c r="E5" s="6">
        <v>2</v>
      </c>
      <c r="F5" s="6">
        <v>78</v>
      </c>
      <c r="G5" s="8"/>
      <c r="H5" s="8"/>
      <c r="I5" s="8"/>
      <c r="J5" s="8"/>
      <c r="K5" s="8"/>
      <c r="L5" s="8"/>
    </row>
    <row r="6" spans="1:12" ht="12.75">
      <c r="A6" s="6" t="s">
        <v>36</v>
      </c>
      <c r="B6" s="6" t="s">
        <v>38</v>
      </c>
      <c r="C6" s="8">
        <v>3.9</v>
      </c>
      <c r="D6" s="6">
        <v>45</v>
      </c>
      <c r="E6" s="6">
        <v>2</v>
      </c>
      <c r="F6" s="6">
        <v>98</v>
      </c>
      <c r="G6" s="8"/>
      <c r="H6" s="8"/>
      <c r="I6" s="8"/>
      <c r="J6" s="8"/>
      <c r="K6" s="8"/>
      <c r="L6" s="8"/>
    </row>
    <row r="7" spans="1:12" ht="12.75">
      <c r="A7" s="6" t="s">
        <v>12</v>
      </c>
      <c r="B7" s="6" t="s">
        <v>22</v>
      </c>
      <c r="C7" s="8">
        <v>3.9</v>
      </c>
      <c r="D7" s="6">
        <v>45</v>
      </c>
      <c r="E7" s="6">
        <v>2</v>
      </c>
      <c r="F7" s="6">
        <v>70</v>
      </c>
      <c r="G7" s="8"/>
      <c r="H7" s="8"/>
      <c r="I7" s="8"/>
      <c r="J7" s="8"/>
      <c r="K7" s="8"/>
      <c r="L7" s="8"/>
    </row>
    <row r="8" spans="1:12" ht="12.75">
      <c r="A8" s="6" t="s">
        <v>13</v>
      </c>
      <c r="B8" s="6" t="s">
        <v>23</v>
      </c>
      <c r="C8" s="8">
        <v>3.9</v>
      </c>
      <c r="D8" s="6">
        <v>37</v>
      </c>
      <c r="E8" s="6"/>
      <c r="F8" s="6"/>
      <c r="G8" s="8"/>
      <c r="H8" s="8"/>
      <c r="I8" s="8"/>
      <c r="J8" s="8"/>
      <c r="K8" s="8"/>
      <c r="L8" s="8"/>
    </row>
    <row r="9" spans="1:12" ht="12.75">
      <c r="A9" s="6" t="s">
        <v>14</v>
      </c>
      <c r="B9" s="6" t="s">
        <v>24</v>
      </c>
      <c r="C9" s="8">
        <v>8.25</v>
      </c>
      <c r="D9" s="6">
        <v>37</v>
      </c>
      <c r="E9" s="6"/>
      <c r="F9" s="6"/>
      <c r="G9" s="8"/>
      <c r="H9" s="8"/>
      <c r="I9" s="8"/>
      <c r="J9" s="8"/>
      <c r="K9" s="8"/>
      <c r="L9" s="8"/>
    </row>
    <row r="10" spans="1:12" ht="12.75">
      <c r="A10" s="6" t="s">
        <v>15</v>
      </c>
      <c r="B10" s="6" t="s">
        <v>25</v>
      </c>
      <c r="C10" s="8">
        <v>12.5</v>
      </c>
      <c r="D10" s="6">
        <v>37</v>
      </c>
      <c r="E10" s="6"/>
      <c r="F10" s="6"/>
      <c r="G10" s="8"/>
      <c r="H10" s="8"/>
      <c r="I10" s="8"/>
      <c r="J10" s="8"/>
      <c r="K10" s="8"/>
      <c r="L10" s="8"/>
    </row>
    <row r="11" spans="1:12" ht="12.75">
      <c r="A11" s="6" t="s">
        <v>16</v>
      </c>
      <c r="B11" s="6" t="s">
        <v>26</v>
      </c>
      <c r="C11" s="8">
        <f>C7</f>
        <v>3.9</v>
      </c>
      <c r="D11" s="6">
        <f>D7</f>
        <v>45</v>
      </c>
      <c r="E11" s="6">
        <f>E7</f>
        <v>2</v>
      </c>
      <c r="F11" s="6">
        <v>94</v>
      </c>
      <c r="G11" s="8"/>
      <c r="H11" s="8"/>
      <c r="I11" s="8"/>
      <c r="J11" s="8"/>
      <c r="K11" s="8"/>
      <c r="L11" s="8"/>
    </row>
    <row r="12" spans="1:12" ht="12.75">
      <c r="A12" s="6" t="s">
        <v>17</v>
      </c>
      <c r="B12" s="6" t="s">
        <v>27</v>
      </c>
      <c r="C12" s="8">
        <f>C11</f>
        <v>3.9</v>
      </c>
      <c r="D12" s="6">
        <v>45</v>
      </c>
      <c r="E12" s="6">
        <f>E11</f>
        <v>2</v>
      </c>
      <c r="F12" s="6">
        <v>97</v>
      </c>
      <c r="G12" s="8"/>
      <c r="H12" s="8"/>
      <c r="I12" s="8"/>
      <c r="J12" s="8"/>
      <c r="K12" s="8"/>
      <c r="L12" s="8"/>
    </row>
    <row r="13" spans="1:12" ht="12.75">
      <c r="A13" s="6" t="s">
        <v>18</v>
      </c>
      <c r="B13" s="6" t="s">
        <v>28</v>
      </c>
      <c r="C13" s="8">
        <f>C12</f>
        <v>3.9</v>
      </c>
      <c r="D13" s="6">
        <v>45</v>
      </c>
      <c r="E13" s="6">
        <f>E12</f>
        <v>2</v>
      </c>
      <c r="F13" s="6">
        <v>102</v>
      </c>
      <c r="G13" s="8"/>
      <c r="H13" s="8"/>
      <c r="I13" s="8"/>
      <c r="J13" s="8"/>
      <c r="K13" s="8"/>
      <c r="L13" s="8"/>
    </row>
    <row r="14" spans="1:12" ht="12.75">
      <c r="A14" s="6" t="s">
        <v>19</v>
      </c>
      <c r="B14" s="6" t="s">
        <v>29</v>
      </c>
      <c r="C14" s="8">
        <f>C3</f>
        <v>5.25</v>
      </c>
      <c r="D14" s="6">
        <v>37</v>
      </c>
      <c r="E14" s="6">
        <f>E13</f>
        <v>2</v>
      </c>
      <c r="F14" s="6">
        <v>56</v>
      </c>
      <c r="G14" s="8"/>
      <c r="H14" s="8"/>
      <c r="I14" s="8"/>
      <c r="J14" s="8"/>
      <c r="K14" s="8"/>
      <c r="L14" s="8"/>
    </row>
    <row r="17" spans="1:2" ht="12.75">
      <c r="A17" t="s">
        <v>32</v>
      </c>
      <c r="B17" s="1">
        <f>SUM(G3:G14)</f>
        <v>0</v>
      </c>
    </row>
    <row r="18" spans="1:2" ht="12.75">
      <c r="A18" t="s">
        <v>33</v>
      </c>
      <c r="B18" s="1">
        <f>SUM(K3:K14)</f>
        <v>0</v>
      </c>
    </row>
    <row r="19" ht="12.75">
      <c r="B19" s="1"/>
    </row>
    <row r="20" spans="1:2" ht="12.75">
      <c r="A20" t="s">
        <v>31</v>
      </c>
      <c r="B20" s="1">
        <f>SUM(L3:L14)</f>
        <v>0</v>
      </c>
    </row>
  </sheetData>
  <sheetProtection/>
  <mergeCells count="1">
    <mergeCell ref="A1:I1"/>
  </mergeCells>
  <printOptions gridLines="1"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7.57421875" style="0" customWidth="1"/>
    <col min="2" max="2" width="12.140625" style="0" customWidth="1"/>
    <col min="3" max="3" width="10.7109375" style="0" customWidth="1"/>
    <col min="10" max="10" width="13.421875" style="0" customWidth="1"/>
    <col min="12" max="12" width="10.421875" style="0" customWidth="1"/>
  </cols>
  <sheetData>
    <row r="1" spans="1:9" ht="20.25">
      <c r="A1" s="2" t="s">
        <v>30</v>
      </c>
      <c r="B1" s="3"/>
      <c r="C1" s="3"/>
      <c r="D1" s="3"/>
      <c r="E1" s="3"/>
      <c r="F1" s="3"/>
      <c r="G1" s="3"/>
      <c r="H1" s="3"/>
      <c r="I1" s="3"/>
    </row>
    <row r="2" spans="1:12" ht="51">
      <c r="A2" s="7" t="s">
        <v>0</v>
      </c>
      <c r="B2" s="7" t="s">
        <v>8</v>
      </c>
      <c r="C2" s="7" t="s">
        <v>1</v>
      </c>
      <c r="D2" s="7" t="s">
        <v>2</v>
      </c>
      <c r="E2" s="7" t="s">
        <v>34</v>
      </c>
      <c r="F2" s="7" t="s">
        <v>39</v>
      </c>
      <c r="G2" s="7" t="s">
        <v>3</v>
      </c>
      <c r="H2" s="7" t="s">
        <v>4</v>
      </c>
      <c r="I2" s="7" t="s">
        <v>5</v>
      </c>
      <c r="J2" s="7" t="s">
        <v>7</v>
      </c>
      <c r="K2" s="7" t="s">
        <v>6</v>
      </c>
      <c r="L2" s="7" t="s">
        <v>9</v>
      </c>
    </row>
    <row r="3" spans="1:12" ht="12.75">
      <c r="A3" s="6" t="s">
        <v>10</v>
      </c>
      <c r="B3" s="6" t="s">
        <v>20</v>
      </c>
      <c r="C3" s="8">
        <v>5.25</v>
      </c>
      <c r="D3" s="6">
        <v>45</v>
      </c>
      <c r="E3" s="6">
        <v>2</v>
      </c>
      <c r="F3" s="6">
        <v>50</v>
      </c>
      <c r="G3" s="8">
        <f>C3*D3+E3*F3</f>
        <v>336.25</v>
      </c>
      <c r="H3" s="8">
        <f>G3*20%</f>
        <v>67.25</v>
      </c>
      <c r="I3" s="8">
        <f>G3*3%</f>
        <v>10.0875</v>
      </c>
      <c r="J3" s="8">
        <f>G3*2%</f>
        <v>6.7250000000000005</v>
      </c>
      <c r="K3" s="8">
        <f>G3-H3-I3-J3</f>
        <v>252.18750000000003</v>
      </c>
      <c r="L3" s="8">
        <f>K3*52</f>
        <v>13113.750000000002</v>
      </c>
    </row>
    <row r="4" spans="1:12" ht="12.75">
      <c r="A4" s="6" t="s">
        <v>11</v>
      </c>
      <c r="B4" s="6" t="s">
        <v>21</v>
      </c>
      <c r="C4" s="8">
        <v>3.9</v>
      </c>
      <c r="D4" s="6">
        <v>45</v>
      </c>
      <c r="E4" s="6">
        <v>2</v>
      </c>
      <c r="F4" s="6">
        <v>120</v>
      </c>
      <c r="G4" s="8">
        <f aca="true" t="shared" si="0" ref="G4:G14">C4*D4+E4*F4</f>
        <v>415.5</v>
      </c>
      <c r="H4" s="8">
        <f aca="true" t="shared" si="1" ref="H4:H14">G4*20%</f>
        <v>83.10000000000001</v>
      </c>
      <c r="I4" s="8">
        <f aca="true" t="shared" si="2" ref="I4:I14">G4*3%</f>
        <v>12.465</v>
      </c>
      <c r="J4" s="8">
        <f aca="true" t="shared" si="3" ref="J4:J14">G4*2%</f>
        <v>8.31</v>
      </c>
      <c r="K4" s="8">
        <f aca="true" t="shared" si="4" ref="K4:K14">G4-H4-I4-J4</f>
        <v>311.625</v>
      </c>
      <c r="L4" s="8">
        <f aca="true" t="shared" si="5" ref="L4:L14">K4*52</f>
        <v>16204.5</v>
      </c>
    </row>
    <row r="5" spans="1:12" ht="12.75">
      <c r="A5" s="6" t="s">
        <v>35</v>
      </c>
      <c r="B5" s="6" t="s">
        <v>37</v>
      </c>
      <c r="C5" s="8">
        <v>3.9</v>
      </c>
      <c r="D5" s="6">
        <v>45</v>
      </c>
      <c r="E5" s="6">
        <v>2</v>
      </c>
      <c r="F5" s="6">
        <v>78</v>
      </c>
      <c r="G5" s="8">
        <f t="shared" si="0"/>
        <v>331.5</v>
      </c>
      <c r="H5" s="8">
        <f t="shared" si="1"/>
        <v>66.3</v>
      </c>
      <c r="I5" s="8">
        <f t="shared" si="2"/>
        <v>9.945</v>
      </c>
      <c r="J5" s="8">
        <f t="shared" si="3"/>
        <v>6.63</v>
      </c>
      <c r="K5" s="8">
        <f t="shared" si="4"/>
        <v>248.625</v>
      </c>
      <c r="L5" s="8">
        <f t="shared" si="5"/>
        <v>12928.5</v>
      </c>
    </row>
    <row r="6" spans="1:12" ht="12.75">
      <c r="A6" s="6" t="s">
        <v>36</v>
      </c>
      <c r="B6" s="6" t="s">
        <v>38</v>
      </c>
      <c r="C6" s="8">
        <v>3.9</v>
      </c>
      <c r="D6" s="6">
        <v>45</v>
      </c>
      <c r="E6" s="6">
        <v>2</v>
      </c>
      <c r="F6" s="6">
        <v>98</v>
      </c>
      <c r="G6" s="8">
        <f t="shared" si="0"/>
        <v>371.5</v>
      </c>
      <c r="H6" s="8">
        <f t="shared" si="1"/>
        <v>74.3</v>
      </c>
      <c r="I6" s="8">
        <f t="shared" si="2"/>
        <v>11.145</v>
      </c>
      <c r="J6" s="8">
        <f t="shared" si="3"/>
        <v>7.43</v>
      </c>
      <c r="K6" s="8">
        <f t="shared" si="4"/>
        <v>278.625</v>
      </c>
      <c r="L6" s="8">
        <f t="shared" si="5"/>
        <v>14488.5</v>
      </c>
    </row>
    <row r="7" spans="1:12" ht="12.75">
      <c r="A7" s="6" t="s">
        <v>12</v>
      </c>
      <c r="B7" s="6" t="s">
        <v>22</v>
      </c>
      <c r="C7" s="8">
        <v>3.9</v>
      </c>
      <c r="D7" s="6">
        <v>45</v>
      </c>
      <c r="E7" s="6">
        <v>2</v>
      </c>
      <c r="F7" s="6">
        <v>70</v>
      </c>
      <c r="G7" s="8">
        <f t="shared" si="0"/>
        <v>315.5</v>
      </c>
      <c r="H7" s="8">
        <f t="shared" si="1"/>
        <v>63.1</v>
      </c>
      <c r="I7" s="8">
        <f t="shared" si="2"/>
        <v>9.465</v>
      </c>
      <c r="J7" s="8">
        <f t="shared" si="3"/>
        <v>6.3100000000000005</v>
      </c>
      <c r="K7" s="8">
        <f t="shared" si="4"/>
        <v>236.625</v>
      </c>
      <c r="L7" s="8">
        <f t="shared" si="5"/>
        <v>12304.5</v>
      </c>
    </row>
    <row r="8" spans="1:12" ht="12.75">
      <c r="A8" s="6" t="s">
        <v>13</v>
      </c>
      <c r="B8" s="6" t="s">
        <v>23</v>
      </c>
      <c r="C8" s="8">
        <v>3.9</v>
      </c>
      <c r="D8" s="6">
        <v>37</v>
      </c>
      <c r="E8" s="6"/>
      <c r="F8" s="6"/>
      <c r="G8" s="8">
        <f t="shared" si="0"/>
        <v>144.29999999999998</v>
      </c>
      <c r="H8" s="8">
        <f t="shared" si="1"/>
        <v>28.86</v>
      </c>
      <c r="I8" s="8">
        <f t="shared" si="2"/>
        <v>4.329</v>
      </c>
      <c r="J8" s="8">
        <f t="shared" si="3"/>
        <v>2.8859999999999997</v>
      </c>
      <c r="K8" s="8">
        <f t="shared" si="4"/>
        <v>108.225</v>
      </c>
      <c r="L8" s="8">
        <f t="shared" si="5"/>
        <v>5627.7</v>
      </c>
    </row>
    <row r="9" spans="1:12" ht="12.75">
      <c r="A9" s="6" t="s">
        <v>14</v>
      </c>
      <c r="B9" s="6" t="s">
        <v>24</v>
      </c>
      <c r="C9" s="8">
        <v>8.25</v>
      </c>
      <c r="D9" s="6">
        <v>37</v>
      </c>
      <c r="E9" s="6"/>
      <c r="F9" s="6"/>
      <c r="G9" s="8">
        <f t="shared" si="0"/>
        <v>305.25</v>
      </c>
      <c r="H9" s="8">
        <f t="shared" si="1"/>
        <v>61.050000000000004</v>
      </c>
      <c r="I9" s="8">
        <f t="shared" si="2"/>
        <v>9.157499999999999</v>
      </c>
      <c r="J9" s="8">
        <f t="shared" si="3"/>
        <v>6.105</v>
      </c>
      <c r="K9" s="8">
        <f t="shared" si="4"/>
        <v>228.9375</v>
      </c>
      <c r="L9" s="8">
        <f t="shared" si="5"/>
        <v>11904.75</v>
      </c>
    </row>
    <row r="10" spans="1:12" ht="12.75">
      <c r="A10" s="6" t="s">
        <v>15</v>
      </c>
      <c r="B10" s="6" t="s">
        <v>25</v>
      </c>
      <c r="C10" s="8">
        <v>12.5</v>
      </c>
      <c r="D10" s="6">
        <v>37</v>
      </c>
      <c r="E10" s="6"/>
      <c r="F10" s="6"/>
      <c r="G10" s="8">
        <f t="shared" si="0"/>
        <v>462.5</v>
      </c>
      <c r="H10" s="8">
        <f t="shared" si="1"/>
        <v>92.5</v>
      </c>
      <c r="I10" s="8">
        <f t="shared" si="2"/>
        <v>13.875</v>
      </c>
      <c r="J10" s="8">
        <f t="shared" si="3"/>
        <v>9.25</v>
      </c>
      <c r="K10" s="8">
        <f t="shared" si="4"/>
        <v>346.875</v>
      </c>
      <c r="L10" s="8">
        <f t="shared" si="5"/>
        <v>18037.5</v>
      </c>
    </row>
    <row r="11" spans="1:12" ht="12.75">
      <c r="A11" s="6" t="s">
        <v>16</v>
      </c>
      <c r="B11" s="6" t="s">
        <v>26</v>
      </c>
      <c r="C11" s="8">
        <f>C7</f>
        <v>3.9</v>
      </c>
      <c r="D11" s="6">
        <f>D7</f>
        <v>45</v>
      </c>
      <c r="E11" s="6">
        <f>E7</f>
        <v>2</v>
      </c>
      <c r="F11" s="6">
        <v>94</v>
      </c>
      <c r="G11" s="8">
        <f t="shared" si="0"/>
        <v>363.5</v>
      </c>
      <c r="H11" s="8">
        <f t="shared" si="1"/>
        <v>72.7</v>
      </c>
      <c r="I11" s="8">
        <f t="shared" si="2"/>
        <v>10.905</v>
      </c>
      <c r="J11" s="8">
        <f t="shared" si="3"/>
        <v>7.2700000000000005</v>
      </c>
      <c r="K11" s="8">
        <f t="shared" si="4"/>
        <v>272.62500000000006</v>
      </c>
      <c r="L11" s="8">
        <f t="shared" si="5"/>
        <v>14176.500000000004</v>
      </c>
    </row>
    <row r="12" spans="1:12" ht="12.75">
      <c r="A12" s="6" t="s">
        <v>17</v>
      </c>
      <c r="B12" s="6" t="s">
        <v>27</v>
      </c>
      <c r="C12" s="8">
        <f>C11</f>
        <v>3.9</v>
      </c>
      <c r="D12" s="6">
        <v>45</v>
      </c>
      <c r="E12" s="6">
        <f>E11</f>
        <v>2</v>
      </c>
      <c r="F12" s="6">
        <v>97</v>
      </c>
      <c r="G12" s="8">
        <f t="shared" si="0"/>
        <v>369.5</v>
      </c>
      <c r="H12" s="8">
        <f t="shared" si="1"/>
        <v>73.9</v>
      </c>
      <c r="I12" s="8">
        <f t="shared" si="2"/>
        <v>11.084999999999999</v>
      </c>
      <c r="J12" s="8">
        <f t="shared" si="3"/>
        <v>7.390000000000001</v>
      </c>
      <c r="K12" s="8">
        <f t="shared" si="4"/>
        <v>277.12500000000006</v>
      </c>
      <c r="L12" s="8">
        <f t="shared" si="5"/>
        <v>14410.500000000004</v>
      </c>
    </row>
    <row r="13" spans="1:12" ht="12.75">
      <c r="A13" s="6" t="s">
        <v>18</v>
      </c>
      <c r="B13" s="6" t="s">
        <v>28</v>
      </c>
      <c r="C13" s="8">
        <f>C12</f>
        <v>3.9</v>
      </c>
      <c r="D13" s="6">
        <v>45</v>
      </c>
      <c r="E13" s="6">
        <f>E12</f>
        <v>2</v>
      </c>
      <c r="F13" s="6">
        <v>102</v>
      </c>
      <c r="G13" s="8">
        <f t="shared" si="0"/>
        <v>379.5</v>
      </c>
      <c r="H13" s="8">
        <f t="shared" si="1"/>
        <v>75.9</v>
      </c>
      <c r="I13" s="8">
        <f t="shared" si="2"/>
        <v>11.385</v>
      </c>
      <c r="J13" s="8">
        <f t="shared" si="3"/>
        <v>7.59</v>
      </c>
      <c r="K13" s="8">
        <f t="shared" si="4"/>
        <v>284.62500000000006</v>
      </c>
      <c r="L13" s="8">
        <f t="shared" si="5"/>
        <v>14800.500000000004</v>
      </c>
    </row>
    <row r="14" spans="1:12" ht="12.75">
      <c r="A14" s="6" t="s">
        <v>19</v>
      </c>
      <c r="B14" s="6" t="s">
        <v>29</v>
      </c>
      <c r="C14" s="8">
        <f>C3</f>
        <v>5.25</v>
      </c>
      <c r="D14" s="6">
        <v>37</v>
      </c>
      <c r="E14" s="6">
        <f>E13</f>
        <v>2</v>
      </c>
      <c r="F14" s="6">
        <v>56</v>
      </c>
      <c r="G14" s="8">
        <f t="shared" si="0"/>
        <v>306.25</v>
      </c>
      <c r="H14" s="8">
        <f t="shared" si="1"/>
        <v>61.25</v>
      </c>
      <c r="I14" s="8">
        <f t="shared" si="2"/>
        <v>9.1875</v>
      </c>
      <c r="J14" s="8">
        <f t="shared" si="3"/>
        <v>6.125</v>
      </c>
      <c r="K14" s="8">
        <f t="shared" si="4"/>
        <v>229.6875</v>
      </c>
      <c r="L14" s="8">
        <f t="shared" si="5"/>
        <v>11943.75</v>
      </c>
    </row>
    <row r="17" spans="1:2" ht="12.75">
      <c r="A17" t="s">
        <v>32</v>
      </c>
      <c r="B17" s="1">
        <f>SUM(G3:G14)</f>
        <v>4101.05</v>
      </c>
    </row>
    <row r="18" spans="1:2" ht="12.75">
      <c r="A18" t="s">
        <v>33</v>
      </c>
      <c r="B18" s="1">
        <f>SUM(K3:K14)</f>
        <v>3075.7875</v>
      </c>
    </row>
    <row r="19" ht="12.75">
      <c r="B19" s="1"/>
    </row>
    <row r="20" spans="1:2" ht="12.75">
      <c r="A20" t="s">
        <v>31</v>
      </c>
      <c r="B20" s="1">
        <f>SUM(L3:L14)</f>
        <v>159940.95</v>
      </c>
    </row>
  </sheetData>
  <sheetProtection/>
  <mergeCells count="1">
    <mergeCell ref="A1:I1"/>
  </mergeCells>
  <printOptions gridLines="1"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27.57421875" style="0" customWidth="1"/>
    <col min="2" max="2" width="12.140625" style="0" customWidth="1"/>
    <col min="3" max="3" width="10.7109375" style="0" customWidth="1"/>
    <col min="12" max="12" width="13.421875" style="0" customWidth="1"/>
    <col min="14" max="14" width="10.421875" style="0" customWidth="1"/>
  </cols>
  <sheetData>
    <row r="1" spans="1:10" ht="20.25">
      <c r="A1" s="2" t="s">
        <v>30</v>
      </c>
      <c r="B1" s="3"/>
      <c r="C1" s="3"/>
      <c r="D1" s="3"/>
      <c r="E1" s="3"/>
      <c r="F1" s="3"/>
      <c r="G1" s="3"/>
      <c r="H1" s="3"/>
      <c r="I1" s="3"/>
      <c r="J1" s="3"/>
    </row>
    <row r="2" spans="1:14" ht="51">
      <c r="A2" s="7" t="s">
        <v>0</v>
      </c>
      <c r="B2" s="7" t="s">
        <v>8</v>
      </c>
      <c r="C2" s="7" t="s">
        <v>1</v>
      </c>
      <c r="D2" s="7" t="s">
        <v>2</v>
      </c>
      <c r="E2" s="7" t="s">
        <v>34</v>
      </c>
      <c r="F2" s="7" t="s">
        <v>39</v>
      </c>
      <c r="G2" s="7" t="s">
        <v>41</v>
      </c>
      <c r="H2" s="7" t="s">
        <v>40</v>
      </c>
      <c r="I2" s="7" t="s">
        <v>3</v>
      </c>
      <c r="J2" s="7" t="s">
        <v>4</v>
      </c>
      <c r="K2" s="7" t="s">
        <v>5</v>
      </c>
      <c r="L2" s="7" t="s">
        <v>7</v>
      </c>
      <c r="M2" s="7" t="s">
        <v>6</v>
      </c>
      <c r="N2" s="7" t="s">
        <v>9</v>
      </c>
    </row>
    <row r="3" spans="1:14" ht="12.75">
      <c r="A3" s="6" t="s">
        <v>10</v>
      </c>
      <c r="B3" s="6" t="s">
        <v>20</v>
      </c>
      <c r="C3" s="8">
        <v>5.25</v>
      </c>
      <c r="D3" s="6">
        <v>45</v>
      </c>
      <c r="E3" s="6">
        <v>2</v>
      </c>
      <c r="F3" s="6">
        <v>50</v>
      </c>
      <c r="G3" s="6"/>
      <c r="H3" s="6">
        <f>IF(F3:F3&gt;90,(G3+25),(G3))</f>
        <v>0</v>
      </c>
      <c r="I3" s="6"/>
      <c r="J3" s="8"/>
      <c r="K3" s="8"/>
      <c r="L3" s="8"/>
      <c r="M3" s="8"/>
      <c r="N3" s="8"/>
    </row>
    <row r="4" spans="1:14" ht="12.75">
      <c r="A4" s="6" t="s">
        <v>11</v>
      </c>
      <c r="B4" s="6" t="s">
        <v>21</v>
      </c>
      <c r="C4" s="8">
        <v>3.9</v>
      </c>
      <c r="D4" s="6">
        <v>45</v>
      </c>
      <c r="E4" s="6">
        <v>2</v>
      </c>
      <c r="F4" s="6">
        <v>120</v>
      </c>
      <c r="G4" s="6"/>
      <c r="H4" s="6"/>
      <c r="I4" s="6"/>
      <c r="J4" s="8"/>
      <c r="K4" s="8"/>
      <c r="L4" s="8"/>
      <c r="M4" s="8"/>
      <c r="N4" s="8"/>
    </row>
    <row r="5" spans="1:14" ht="12.75">
      <c r="A5" s="6" t="s">
        <v>35</v>
      </c>
      <c r="B5" s="6" t="s">
        <v>37</v>
      </c>
      <c r="C5" s="8">
        <v>3.9</v>
      </c>
      <c r="D5" s="6">
        <v>45</v>
      </c>
      <c r="E5" s="6">
        <v>2</v>
      </c>
      <c r="F5" s="6">
        <v>78</v>
      </c>
      <c r="G5" s="6"/>
      <c r="H5" s="6"/>
      <c r="I5" s="6"/>
      <c r="J5" s="8"/>
      <c r="K5" s="8"/>
      <c r="L5" s="8"/>
      <c r="M5" s="8"/>
      <c r="N5" s="8"/>
    </row>
    <row r="6" spans="1:14" ht="12.75">
      <c r="A6" s="6" t="s">
        <v>36</v>
      </c>
      <c r="B6" s="6" t="s">
        <v>38</v>
      </c>
      <c r="C6" s="8">
        <v>3.9</v>
      </c>
      <c r="D6" s="6">
        <v>45</v>
      </c>
      <c r="E6" s="6">
        <v>2</v>
      </c>
      <c r="F6" s="6">
        <v>98</v>
      </c>
      <c r="G6" s="6"/>
      <c r="H6" s="6"/>
      <c r="I6" s="6"/>
      <c r="J6" s="8"/>
      <c r="K6" s="8"/>
      <c r="L6" s="8"/>
      <c r="M6" s="8"/>
      <c r="N6" s="8"/>
    </row>
    <row r="7" spans="1:14" ht="12.75">
      <c r="A7" s="6" t="s">
        <v>12</v>
      </c>
      <c r="B7" s="6" t="s">
        <v>22</v>
      </c>
      <c r="C7" s="8">
        <v>3.9</v>
      </c>
      <c r="D7" s="6">
        <v>45</v>
      </c>
      <c r="E7" s="6">
        <v>2</v>
      </c>
      <c r="F7" s="6">
        <v>70</v>
      </c>
      <c r="G7" s="6"/>
      <c r="H7" s="6"/>
      <c r="I7" s="6"/>
      <c r="J7" s="8"/>
      <c r="K7" s="8"/>
      <c r="L7" s="8"/>
      <c r="M7" s="8"/>
      <c r="N7" s="8"/>
    </row>
    <row r="8" spans="1:14" ht="12.75">
      <c r="A8" s="6" t="s">
        <v>13</v>
      </c>
      <c r="B8" s="6" t="s">
        <v>23</v>
      </c>
      <c r="C8" s="8">
        <v>3.9</v>
      </c>
      <c r="D8" s="6">
        <v>37</v>
      </c>
      <c r="E8" s="6"/>
      <c r="F8" s="6"/>
      <c r="G8" s="6"/>
      <c r="H8" s="6"/>
      <c r="I8" s="6"/>
      <c r="J8" s="8"/>
      <c r="K8" s="8"/>
      <c r="L8" s="8"/>
      <c r="M8" s="8"/>
      <c r="N8" s="8"/>
    </row>
    <row r="9" spans="1:14" ht="12.75">
      <c r="A9" s="6" t="s">
        <v>14</v>
      </c>
      <c r="B9" s="6" t="s">
        <v>24</v>
      </c>
      <c r="C9" s="8">
        <v>8.25</v>
      </c>
      <c r="D9" s="6">
        <v>37</v>
      </c>
      <c r="E9" s="6"/>
      <c r="F9" s="6"/>
      <c r="G9" s="6"/>
      <c r="H9" s="6"/>
      <c r="I9" s="6"/>
      <c r="J9" s="8"/>
      <c r="K9" s="8"/>
      <c r="L9" s="8"/>
      <c r="M9" s="8"/>
      <c r="N9" s="8"/>
    </row>
    <row r="10" spans="1:14" ht="12.75">
      <c r="A10" s="6" t="s">
        <v>15</v>
      </c>
      <c r="B10" s="6" t="s">
        <v>25</v>
      </c>
      <c r="C10" s="8">
        <v>12.5</v>
      </c>
      <c r="D10" s="6">
        <v>37</v>
      </c>
      <c r="E10" s="6"/>
      <c r="F10" s="6"/>
      <c r="G10" s="6"/>
      <c r="H10" s="6"/>
      <c r="I10" s="6"/>
      <c r="J10" s="8"/>
      <c r="K10" s="8"/>
      <c r="L10" s="8"/>
      <c r="M10" s="8"/>
      <c r="N10" s="8"/>
    </row>
    <row r="11" spans="1:14" ht="12.75">
      <c r="A11" s="6" t="s">
        <v>16</v>
      </c>
      <c r="B11" s="6" t="s">
        <v>26</v>
      </c>
      <c r="C11" s="8">
        <f>C7</f>
        <v>3.9</v>
      </c>
      <c r="D11" s="6">
        <f>D7</f>
        <v>45</v>
      </c>
      <c r="E11" s="6">
        <f>E7</f>
        <v>2</v>
      </c>
      <c r="F11" s="6">
        <v>94</v>
      </c>
      <c r="G11" s="6"/>
      <c r="H11" s="6"/>
      <c r="I11" s="6"/>
      <c r="J11" s="8"/>
      <c r="K11" s="8"/>
      <c r="L11" s="8"/>
      <c r="M11" s="8"/>
      <c r="N11" s="8"/>
    </row>
    <row r="12" spans="1:14" ht="12.75">
      <c r="A12" s="6" t="s">
        <v>17</v>
      </c>
      <c r="B12" s="6" t="s">
        <v>27</v>
      </c>
      <c r="C12" s="8">
        <f>C11</f>
        <v>3.9</v>
      </c>
      <c r="D12" s="6">
        <v>45</v>
      </c>
      <c r="E12" s="6">
        <f>E11</f>
        <v>2</v>
      </c>
      <c r="F12" s="6">
        <v>97</v>
      </c>
      <c r="G12" s="6"/>
      <c r="H12" s="6"/>
      <c r="I12" s="6"/>
      <c r="J12" s="8"/>
      <c r="K12" s="8"/>
      <c r="L12" s="8"/>
      <c r="M12" s="8"/>
      <c r="N12" s="8"/>
    </row>
    <row r="13" spans="1:14" ht="12.75">
      <c r="A13" s="6" t="s">
        <v>18</v>
      </c>
      <c r="B13" s="6" t="s">
        <v>28</v>
      </c>
      <c r="C13" s="8">
        <f>C12</f>
        <v>3.9</v>
      </c>
      <c r="D13" s="6">
        <v>45</v>
      </c>
      <c r="E13" s="6">
        <f>E12</f>
        <v>2</v>
      </c>
      <c r="F13" s="6">
        <v>102</v>
      </c>
      <c r="G13" s="6"/>
      <c r="H13" s="6"/>
      <c r="I13" s="6"/>
      <c r="J13" s="8"/>
      <c r="K13" s="8"/>
      <c r="L13" s="8"/>
      <c r="M13" s="8"/>
      <c r="N13" s="8"/>
    </row>
    <row r="14" spans="1:14" ht="12.75">
      <c r="A14" s="6" t="s">
        <v>19</v>
      </c>
      <c r="B14" s="6" t="s">
        <v>29</v>
      </c>
      <c r="C14" s="8">
        <f>C3</f>
        <v>5.25</v>
      </c>
      <c r="D14" s="6">
        <v>37</v>
      </c>
      <c r="E14" s="6">
        <f>E13</f>
        <v>2</v>
      </c>
      <c r="F14" s="6">
        <v>56</v>
      </c>
      <c r="G14" s="6"/>
      <c r="H14" s="6"/>
      <c r="I14" s="6"/>
      <c r="J14" s="8"/>
      <c r="K14" s="8"/>
      <c r="L14" s="8"/>
      <c r="M14" s="8"/>
      <c r="N14" s="8"/>
    </row>
    <row r="17" spans="1:2" ht="12.75">
      <c r="A17" t="s">
        <v>32</v>
      </c>
      <c r="B17" s="1">
        <f>SUM(I3:I14)</f>
        <v>0</v>
      </c>
    </row>
    <row r="18" spans="1:2" ht="12.75">
      <c r="A18" t="s">
        <v>33</v>
      </c>
      <c r="B18" s="1">
        <f>SUM(M3:M14)</f>
        <v>0</v>
      </c>
    </row>
    <row r="19" ht="12.75">
      <c r="B19" s="1"/>
    </row>
    <row r="20" spans="1:2" ht="12.75">
      <c r="A20" t="s">
        <v>31</v>
      </c>
      <c r="B20" s="1">
        <f>SUM(N3:N14)</f>
        <v>0</v>
      </c>
    </row>
  </sheetData>
  <sheetProtection/>
  <mergeCells count="1">
    <mergeCell ref="A1:J1"/>
  </mergeCells>
  <printOptions gridLines="1"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Johns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steve.lang</dc:creator>
  <cp:keywords/>
  <dc:description/>
  <cp:lastModifiedBy>User</cp:lastModifiedBy>
  <cp:lastPrinted>2005-05-03T12:40:48Z</cp:lastPrinted>
  <dcterms:created xsi:type="dcterms:W3CDTF">2005-05-03T10:52:35Z</dcterms:created>
  <dcterms:modified xsi:type="dcterms:W3CDTF">2009-02-13T12:53:24Z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1914756091</vt:i4>
  </property>
  <property fmtid="{D5CDD505-2E9C-101B-9397-08002B2CF9AE}" pid="3" name="_EmailSubject">
    <vt:lpwstr>pay calculations</vt:lpwstr>
  </property>
  <property fmtid="{D5CDD505-2E9C-101B-9397-08002B2CF9AE}" pid="4" name="_AuthorEmail">
    <vt:lpwstr>slang@stjohnsrc.org.uk</vt:lpwstr>
  </property>
  <property fmtid="{D5CDD505-2E9C-101B-9397-08002B2CF9AE}" pid="5" name="_AuthorEmailDisplayName">
    <vt:lpwstr>steve lang</vt:lpwstr>
  </property>
  <property fmtid="{D5CDD505-2E9C-101B-9397-08002B2CF9AE}" pid="6" name="_ReviewingToolsShownOnce">
    <vt:lpwstr/>
  </property>
</Properties>
</file>