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activeTab="1"/>
  </bookViews>
  <sheets>
    <sheet name="Original" sheetId="1" r:id="rId1"/>
    <sheet name="Scenario 1" sheetId="2" r:id="rId2"/>
    <sheet name="Scenario 2" sheetId="3" r:id="rId3"/>
    <sheet name="Scenario 3" sheetId="4" r:id="rId4"/>
  </sheets>
  <definedNames>
    <definedName name="_xlnm.Print_Area" localSheetId="0">'Original'!$A$1:$I$47</definedName>
  </definedNames>
  <calcPr fullCalcOnLoad="1"/>
</workbook>
</file>

<file path=xl/sharedStrings.xml><?xml version="1.0" encoding="utf-8"?>
<sst xmlns="http://schemas.openxmlformats.org/spreadsheetml/2006/main" count="149" uniqueCount="46">
  <si>
    <t>Bal B/F</t>
  </si>
  <si>
    <t>Total</t>
  </si>
  <si>
    <t>SALES</t>
  </si>
  <si>
    <t>VAT on Sales</t>
  </si>
  <si>
    <t>Bank Loan</t>
  </si>
  <si>
    <t>Rent</t>
  </si>
  <si>
    <t>PAYMENTS</t>
  </si>
  <si>
    <t>Purchases</t>
  </si>
  <si>
    <t>VAT on Purchases</t>
  </si>
  <si>
    <t>VAT Paid</t>
  </si>
  <si>
    <t>Equipment</t>
  </si>
  <si>
    <t>Loan Repaid</t>
  </si>
  <si>
    <t>Loan Interest</t>
  </si>
  <si>
    <t>Mortgage</t>
  </si>
  <si>
    <t>Rates</t>
  </si>
  <si>
    <t>Drawings</t>
  </si>
  <si>
    <t>Advertising</t>
  </si>
  <si>
    <t>Insurance</t>
  </si>
  <si>
    <t>Wages</t>
  </si>
  <si>
    <t>Overdraft Interest</t>
  </si>
  <si>
    <t>Closing Balance</t>
  </si>
  <si>
    <t>INCOME</t>
  </si>
  <si>
    <t>Jan</t>
  </si>
  <si>
    <t>Feb</t>
  </si>
  <si>
    <t>March</t>
  </si>
  <si>
    <t>April</t>
  </si>
  <si>
    <t>June</t>
  </si>
  <si>
    <t>CASH FLOW</t>
  </si>
  <si>
    <t>Capital Introduced</t>
  </si>
  <si>
    <t>2. Analyse the impact these changes could have on a business</t>
  </si>
  <si>
    <t>3. Identify any possible problems which  may disrupt a cash flow forecast</t>
  </si>
  <si>
    <t>1. Identify changes which occur in a cash flow sheet when a particular element is altered</t>
  </si>
  <si>
    <t>Lesson Objectives:</t>
  </si>
  <si>
    <t>May</t>
  </si>
  <si>
    <t>This is a copy of Hafen Deg's cash flow forecast from January to June, overleaf you'll find handouts of several possible scenarios that can happen to Hafen Deg. You need to identify what knock on effects those scenarios have had on their cash flow forecast. Find and circle the change that has been made and then circle the other differences in the cash flow. Then describe those differences, saying whether they are good or bad for the business.</t>
  </si>
  <si>
    <t>ORIGINAL COPY</t>
  </si>
  <si>
    <t>SCENARIO 2</t>
  </si>
  <si>
    <t>Interest on equipment</t>
  </si>
  <si>
    <t>Sales are predicted to be bad for the first half of the year, £500 per month has been wiped off the sales forecast for each month</t>
  </si>
  <si>
    <t>What are the knock on effects of this? (e.g. a cut in sales means there's a drop in total income)</t>
  </si>
  <si>
    <t>Is this good or bad for the business</t>
  </si>
  <si>
    <t>Why, give more than one reason</t>
  </si>
  <si>
    <t>SCENARIO 3</t>
  </si>
  <si>
    <r>
      <t xml:space="preserve">The company have decided that instead of paying for </t>
    </r>
    <r>
      <rPr>
        <b/>
        <u val="single"/>
        <sz val="10"/>
        <rFont val="Comic Sans MS"/>
        <family val="4"/>
      </rPr>
      <t>equipment</t>
    </r>
    <r>
      <rPr>
        <b/>
        <sz val="10"/>
        <rFont val="Comic Sans MS"/>
        <family val="4"/>
      </rPr>
      <t xml:space="preserve"> in one lump sum the will pay for it in monthly instalments</t>
    </r>
  </si>
  <si>
    <t>In order to help out cash flow the company decide that they are going to take out an extra bank loan in February</t>
  </si>
  <si>
    <t>SCENARIO 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</si>
</sst>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b/>
      <sz val="10"/>
      <name val="Arial"/>
      <family val="2"/>
    </font>
    <font>
      <sz val="8"/>
      <name val="Arial"/>
      <family val="0"/>
    </font>
    <font>
      <b/>
      <sz val="12"/>
      <name val="Comic Sans MS"/>
      <family val="4"/>
    </font>
    <font>
      <b/>
      <sz val="16"/>
      <name val="Arial"/>
      <family val="2"/>
    </font>
    <font>
      <b/>
      <sz val="10"/>
      <name val="Comic Sans MS"/>
      <family val="4"/>
    </font>
    <font>
      <b/>
      <u val="single"/>
      <sz val="10"/>
      <name val="Comic Sans M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Alignment="1">
      <alignment/>
    </xf>
    <xf numFmtId="38" fontId="1" fillId="0" borderId="0" xfId="0" applyNumberFormat="1" applyFont="1" applyAlignment="1">
      <alignment horizontal="center"/>
    </xf>
    <xf numFmtId="38" fontId="0" fillId="0" borderId="0" xfId="0" applyNumberFormat="1" applyAlignment="1">
      <alignment horizontal="center"/>
    </xf>
    <xf numFmtId="38" fontId="0" fillId="0" borderId="0" xfId="0" applyNumberFormat="1" applyAlignment="1">
      <alignment horizontal="left"/>
    </xf>
    <xf numFmtId="6" fontId="0" fillId="33" borderId="10" xfId="0" applyNumberFormat="1" applyFill="1" applyBorder="1" applyAlignment="1" applyProtection="1">
      <alignment horizontal="left"/>
      <protection locked="0"/>
    </xf>
    <xf numFmtId="38" fontId="0" fillId="0" borderId="10" xfId="0" applyNumberFormat="1" applyBorder="1" applyAlignment="1">
      <alignment horizontal="left"/>
    </xf>
    <xf numFmtId="38" fontId="0" fillId="0" borderId="10" xfId="0" applyNumberFormat="1" applyBorder="1" applyAlignment="1">
      <alignment horizontal="center"/>
    </xf>
    <xf numFmtId="38" fontId="1" fillId="0" borderId="10" xfId="0" applyNumberFormat="1" applyFont="1" applyBorder="1" applyAlignment="1">
      <alignment horizontal="center"/>
    </xf>
    <xf numFmtId="6" fontId="0" fillId="0" borderId="10" xfId="0" applyNumberFormat="1" applyBorder="1" applyAlignment="1">
      <alignment horizontal="left"/>
    </xf>
    <xf numFmtId="38" fontId="1" fillId="0" borderId="10" xfId="0" applyNumberFormat="1" applyFont="1" applyBorder="1" applyAlignment="1">
      <alignment horizontal="left"/>
    </xf>
    <xf numFmtId="6" fontId="0" fillId="0" borderId="10" xfId="0" applyNumberFormat="1" applyBorder="1" applyAlignment="1" applyProtection="1">
      <alignment horizontal="left"/>
      <protection/>
    </xf>
    <xf numFmtId="38" fontId="0" fillId="0" borderId="0" xfId="0" applyNumberFormat="1" applyBorder="1" applyAlignment="1">
      <alignment horizontal="center"/>
    </xf>
    <xf numFmtId="38" fontId="0" fillId="34" borderId="0" xfId="0" applyNumberFormat="1" applyFill="1" applyBorder="1" applyAlignment="1">
      <alignment horizontal="center"/>
    </xf>
    <xf numFmtId="38" fontId="1" fillId="34" borderId="0" xfId="0" applyNumberFormat="1" applyFont="1" applyFill="1" applyBorder="1" applyAlignment="1">
      <alignment horizontal="center"/>
    </xf>
    <xf numFmtId="38" fontId="0" fillId="34" borderId="0" xfId="0" applyNumberFormat="1" applyFill="1" applyBorder="1" applyAlignment="1">
      <alignment horizontal="left"/>
    </xf>
    <xf numFmtId="6" fontId="0" fillId="34" borderId="10" xfId="0" applyNumberFormat="1" applyFill="1" applyBorder="1" applyAlignment="1" applyProtection="1">
      <alignment horizontal="left"/>
      <protection/>
    </xf>
    <xf numFmtId="6" fontId="0" fillId="0" borderId="10" xfId="0" applyNumberFormat="1" applyBorder="1" applyAlignment="1" applyProtection="1">
      <alignment horizontal="left"/>
      <protection locked="0"/>
    </xf>
    <xf numFmtId="38" fontId="1" fillId="0" borderId="0" xfId="0" applyNumberFormat="1" applyFont="1" applyAlignment="1">
      <alignment horizontal="left"/>
    </xf>
    <xf numFmtId="0" fontId="1" fillId="0" borderId="11" xfId="0" applyFont="1" applyBorder="1" applyAlignment="1">
      <alignment/>
    </xf>
    <xf numFmtId="38" fontId="3" fillId="34" borderId="12" xfId="0" applyNumberFormat="1" applyFont="1" applyFill="1" applyBorder="1" applyAlignment="1">
      <alignment horizontal="left" wrapText="1"/>
    </xf>
    <xf numFmtId="38" fontId="3" fillId="34" borderId="0" xfId="0" applyNumberFormat="1" applyFont="1" applyFill="1" applyBorder="1" applyAlignment="1">
      <alignment horizontal="left" wrapText="1"/>
    </xf>
    <xf numFmtId="38" fontId="4" fillId="0" borderId="0" xfId="0" applyNumberFormat="1" applyFont="1" applyAlignment="1">
      <alignment horizontal="center"/>
    </xf>
    <xf numFmtId="38" fontId="5" fillId="34" borderId="10" xfId="0" applyNumberFormat="1" applyFont="1" applyFill="1" applyBorder="1" applyAlignment="1">
      <alignment horizontal="center"/>
    </xf>
    <xf numFmtId="38" fontId="4" fillId="0" borderId="13" xfId="0" applyNumberFormat="1" applyFont="1" applyBorder="1" applyAlignment="1">
      <alignment horizontal="center"/>
    </xf>
    <xf numFmtId="38" fontId="5" fillId="34" borderId="12" xfId="0" applyNumberFormat="1" applyFont="1" applyFill="1" applyBorder="1" applyAlignment="1">
      <alignment horizontal="left" wrapText="1"/>
    </xf>
    <xf numFmtId="38" fontId="5" fillId="34" borderId="10" xfId="0" applyNumberFormat="1"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G361"/>
  <sheetViews>
    <sheetView zoomScalePageLayoutView="0" workbookViewId="0" topLeftCell="A27">
      <selection activeCell="B9" sqref="B9"/>
    </sheetView>
  </sheetViews>
  <sheetFormatPr defaultColWidth="9.140625" defaultRowHeight="12.75"/>
  <cols>
    <col min="1" max="1" width="16.7109375" style="3" bestFit="1" customWidth="1"/>
    <col min="2" max="2" width="9.7109375" style="2" bestFit="1" customWidth="1"/>
    <col min="3" max="3" width="9.28125" style="2" bestFit="1" customWidth="1"/>
    <col min="4" max="4" width="9.7109375" style="2" bestFit="1" customWidth="1"/>
    <col min="5" max="5" width="8.7109375" style="2" bestFit="1" customWidth="1"/>
    <col min="6" max="7" width="9.28125" style="2" bestFit="1" customWidth="1"/>
    <col min="8" max="16384" width="9.140625" style="2" customWidth="1"/>
  </cols>
  <sheetData>
    <row r="1" spans="1:9" ht="20.25">
      <c r="A1" s="21" t="s">
        <v>35</v>
      </c>
      <c r="B1" s="21"/>
      <c r="C1" s="21"/>
      <c r="D1" s="21"/>
      <c r="E1" s="21"/>
      <c r="F1" s="21"/>
      <c r="G1" s="21"/>
      <c r="H1" s="21"/>
      <c r="I1" s="21"/>
    </row>
    <row r="2" spans="1:9" ht="12.75">
      <c r="A2" s="17" t="s">
        <v>32</v>
      </c>
      <c r="B2" s="1"/>
      <c r="C2" s="1"/>
      <c r="D2" s="1"/>
      <c r="E2" s="1"/>
      <c r="F2" s="1"/>
      <c r="G2" s="1"/>
      <c r="H2" s="1"/>
      <c r="I2" s="1"/>
    </row>
    <row r="3" spans="1:9" ht="12.75">
      <c r="A3" s="18" t="s">
        <v>31</v>
      </c>
      <c r="B3" s="1"/>
      <c r="C3" s="1"/>
      <c r="D3" s="1"/>
      <c r="E3" s="1"/>
      <c r="F3" s="1"/>
      <c r="G3" s="1"/>
      <c r="H3" s="1"/>
      <c r="I3" s="1"/>
    </row>
    <row r="4" spans="1:9" ht="12.75">
      <c r="A4" s="18" t="s">
        <v>29</v>
      </c>
      <c r="B4" s="1"/>
      <c r="C4" s="1"/>
      <c r="D4" s="1"/>
      <c r="E4" s="1"/>
      <c r="F4" s="1"/>
      <c r="G4" s="1"/>
      <c r="H4" s="1"/>
      <c r="I4" s="1"/>
    </row>
    <row r="5" spans="1:9" ht="12.75">
      <c r="A5" s="18" t="s">
        <v>30</v>
      </c>
      <c r="B5" s="1"/>
      <c r="C5" s="1"/>
      <c r="D5" s="1"/>
      <c r="E5" s="1"/>
      <c r="F5" s="1"/>
      <c r="G5" s="1"/>
      <c r="H5" s="1"/>
      <c r="I5" s="1"/>
    </row>
    <row r="6" spans="1:59" ht="20.25" customHeight="1">
      <c r="A6" s="5" t="s">
        <v>27</v>
      </c>
      <c r="B6" s="6"/>
      <c r="C6" s="6"/>
      <c r="D6" s="6"/>
      <c r="E6" s="6"/>
      <c r="F6" s="6"/>
      <c r="G6" s="6"/>
      <c r="H6" s="6"/>
      <c r="I6" s="6"/>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20.25" customHeight="1">
      <c r="A7" s="5"/>
      <c r="B7" s="6"/>
      <c r="C7" s="6"/>
      <c r="D7" s="6"/>
      <c r="E7" s="6"/>
      <c r="F7" s="6"/>
      <c r="G7" s="6"/>
      <c r="H7" s="6"/>
      <c r="I7" s="6"/>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s="1" customFormat="1" ht="20.25" customHeight="1">
      <c r="A8" s="7"/>
      <c r="B8" s="7" t="s">
        <v>22</v>
      </c>
      <c r="C8" s="7" t="s">
        <v>23</v>
      </c>
      <c r="D8" s="7" t="s">
        <v>24</v>
      </c>
      <c r="E8" s="7" t="s">
        <v>25</v>
      </c>
      <c r="F8" s="7" t="s">
        <v>33</v>
      </c>
      <c r="G8" s="7" t="s">
        <v>26</v>
      </c>
      <c r="H8" s="7"/>
      <c r="I8" s="7" t="s">
        <v>1</v>
      </c>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row>
    <row r="9" spans="1:59" ht="20.25" customHeight="1">
      <c r="A9" s="5" t="s">
        <v>0</v>
      </c>
      <c r="B9" s="4"/>
      <c r="C9" s="8">
        <f>B37</f>
        <v>-676</v>
      </c>
      <c r="D9" s="8">
        <f>C37</f>
        <v>-745.1333333333332</v>
      </c>
      <c r="E9" s="8">
        <f>D37</f>
        <v>-1402.3427777777779</v>
      </c>
      <c r="F9" s="8">
        <f>E37</f>
        <v>-440.0289675925924</v>
      </c>
      <c r="G9" s="8">
        <f>F37</f>
        <v>80.30412434413574</v>
      </c>
      <c r="H9" s="16"/>
      <c r="I9" s="8"/>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20.25" customHeight="1">
      <c r="A10" s="5"/>
      <c r="B10" s="8"/>
      <c r="C10" s="8"/>
      <c r="D10" s="8"/>
      <c r="E10" s="8"/>
      <c r="F10" s="8"/>
      <c r="G10" s="8"/>
      <c r="H10" s="16"/>
      <c r="I10" s="8"/>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20.25" customHeight="1">
      <c r="A11" s="9" t="s">
        <v>21</v>
      </c>
      <c r="B11" s="8"/>
      <c r="C11" s="8"/>
      <c r="D11" s="8"/>
      <c r="E11" s="8"/>
      <c r="F11" s="8"/>
      <c r="G11" s="8"/>
      <c r="H11" s="16"/>
      <c r="I11" s="8"/>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20.25" customHeight="1">
      <c r="A12" s="5" t="s">
        <v>2</v>
      </c>
      <c r="B12" s="4">
        <v>4500</v>
      </c>
      <c r="C12" s="4">
        <v>3750</v>
      </c>
      <c r="D12" s="4">
        <v>3000</v>
      </c>
      <c r="E12" s="4">
        <v>6750</v>
      </c>
      <c r="F12" s="4">
        <v>4500</v>
      </c>
      <c r="G12" s="4">
        <v>3150</v>
      </c>
      <c r="H12" s="16"/>
      <c r="I12" s="8">
        <f>SUM(B12:G12)</f>
        <v>25650</v>
      </c>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20.25" customHeight="1">
      <c r="A13" s="5" t="s">
        <v>3</v>
      </c>
      <c r="B13" s="10">
        <f aca="true" t="shared" si="0" ref="B13:G13">(B12/100*17.5)</f>
        <v>787.5</v>
      </c>
      <c r="C13" s="10">
        <f t="shared" si="0"/>
        <v>656.25</v>
      </c>
      <c r="D13" s="10">
        <f t="shared" si="0"/>
        <v>525</v>
      </c>
      <c r="E13" s="10">
        <f t="shared" si="0"/>
        <v>1181.25</v>
      </c>
      <c r="F13" s="10">
        <f t="shared" si="0"/>
        <v>787.5</v>
      </c>
      <c r="G13" s="10">
        <f t="shared" si="0"/>
        <v>551.25</v>
      </c>
      <c r="H13" s="16"/>
      <c r="I13" s="8">
        <f aca="true" t="shared" si="1" ref="I13:I35">SUM(B13:G13)</f>
        <v>4488.75</v>
      </c>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59" ht="20.25" customHeight="1">
      <c r="A14" s="5" t="s">
        <v>28</v>
      </c>
      <c r="B14" s="15"/>
      <c r="C14" s="15"/>
      <c r="D14" s="15"/>
      <c r="E14" s="15"/>
      <c r="F14" s="15"/>
      <c r="G14" s="15"/>
      <c r="H14" s="16"/>
      <c r="I14" s="8">
        <f t="shared" si="1"/>
        <v>0</v>
      </c>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1:59" ht="20.25" customHeight="1">
      <c r="A15" s="5" t="s">
        <v>4</v>
      </c>
      <c r="B15" s="15"/>
      <c r="C15" s="15"/>
      <c r="D15" s="15"/>
      <c r="E15" s="15"/>
      <c r="F15" s="15"/>
      <c r="G15" s="15"/>
      <c r="H15" s="16"/>
      <c r="I15" s="8">
        <f t="shared" si="1"/>
        <v>0</v>
      </c>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row>
    <row r="16" spans="1:59" ht="20.25" customHeight="1">
      <c r="A16" s="5" t="s">
        <v>5</v>
      </c>
      <c r="B16" s="15"/>
      <c r="C16" s="15"/>
      <c r="D16" s="15"/>
      <c r="E16" s="15"/>
      <c r="F16" s="15"/>
      <c r="G16" s="15"/>
      <c r="H16" s="16"/>
      <c r="I16" s="8">
        <f t="shared" si="1"/>
        <v>0</v>
      </c>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row>
    <row r="17" spans="1:59" ht="20.25" customHeight="1">
      <c r="A17" s="5"/>
      <c r="B17" s="8"/>
      <c r="C17" s="8"/>
      <c r="D17" s="8"/>
      <c r="E17" s="8"/>
      <c r="F17" s="8"/>
      <c r="G17" s="8"/>
      <c r="H17" s="16"/>
      <c r="I17" s="8"/>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row>
    <row r="18" spans="1:59" ht="20.25" customHeight="1">
      <c r="A18" s="5" t="s">
        <v>1</v>
      </c>
      <c r="B18" s="8">
        <f aca="true" t="shared" si="2" ref="B18:G18">SUM(B12:B16)</f>
        <v>5287.5</v>
      </c>
      <c r="C18" s="8">
        <f t="shared" si="2"/>
        <v>4406.25</v>
      </c>
      <c r="D18" s="8">
        <f t="shared" si="2"/>
        <v>3525</v>
      </c>
      <c r="E18" s="8">
        <f t="shared" si="2"/>
        <v>7931.25</v>
      </c>
      <c r="F18" s="8">
        <f t="shared" si="2"/>
        <v>5287.5</v>
      </c>
      <c r="G18" s="8">
        <f t="shared" si="2"/>
        <v>3701.25</v>
      </c>
      <c r="H18" s="16"/>
      <c r="I18" s="8">
        <f t="shared" si="1"/>
        <v>30138.75</v>
      </c>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row>
    <row r="19" spans="1:59" ht="20.25" customHeight="1">
      <c r="A19" s="5"/>
      <c r="B19" s="8"/>
      <c r="C19" s="8"/>
      <c r="D19" s="8"/>
      <c r="E19" s="8"/>
      <c r="F19" s="8"/>
      <c r="G19" s="8"/>
      <c r="H19" s="16"/>
      <c r="I19" s="8"/>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row>
    <row r="20" spans="1:59" ht="20.25" customHeight="1">
      <c r="A20" s="9" t="s">
        <v>6</v>
      </c>
      <c r="B20" s="8"/>
      <c r="C20" s="8"/>
      <c r="D20" s="8"/>
      <c r="E20" s="8"/>
      <c r="F20" s="8"/>
      <c r="G20" s="8"/>
      <c r="H20" s="16"/>
      <c r="I20" s="8"/>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row>
    <row r="21" spans="1:59" ht="20.25" customHeight="1">
      <c r="A21" s="5" t="s">
        <v>7</v>
      </c>
      <c r="B21" s="4">
        <v>1500</v>
      </c>
      <c r="C21" s="4">
        <v>1250</v>
      </c>
      <c r="D21" s="4">
        <v>1000</v>
      </c>
      <c r="E21" s="4">
        <v>2250</v>
      </c>
      <c r="F21" s="4">
        <v>1500</v>
      </c>
      <c r="G21" s="4">
        <v>1050</v>
      </c>
      <c r="H21" s="16"/>
      <c r="I21" s="8">
        <f t="shared" si="1"/>
        <v>8550</v>
      </c>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row>
    <row r="22" spans="1:59" ht="20.25" customHeight="1">
      <c r="A22" s="5" t="s">
        <v>8</v>
      </c>
      <c r="B22" s="10">
        <f aca="true" t="shared" si="3" ref="B22:G22">(B21/100*17.5)</f>
        <v>262.5</v>
      </c>
      <c r="C22" s="10">
        <f t="shared" si="3"/>
        <v>218.75</v>
      </c>
      <c r="D22" s="10">
        <f t="shared" si="3"/>
        <v>175</v>
      </c>
      <c r="E22" s="10">
        <f t="shared" si="3"/>
        <v>393.75</v>
      </c>
      <c r="F22" s="10">
        <f t="shared" si="3"/>
        <v>262.5</v>
      </c>
      <c r="G22" s="10">
        <f t="shared" si="3"/>
        <v>183.75</v>
      </c>
      <c r="H22" s="16"/>
      <c r="I22" s="8">
        <f t="shared" si="1"/>
        <v>1496.25</v>
      </c>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row>
    <row r="23" spans="1:59" ht="20.25" customHeight="1">
      <c r="A23" s="5" t="s">
        <v>9</v>
      </c>
      <c r="B23" s="10"/>
      <c r="C23" s="10"/>
      <c r="D23" s="10"/>
      <c r="E23" s="10">
        <f>SUM(B13:D13)-SUM(B22:D22)</f>
        <v>1312.5</v>
      </c>
      <c r="F23" s="10"/>
      <c r="G23" s="10"/>
      <c r="H23" s="16"/>
      <c r="I23" s="8">
        <f t="shared" si="1"/>
        <v>1312.5</v>
      </c>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row>
    <row r="24" spans="1:59" ht="20.25" customHeight="1">
      <c r="A24" s="5" t="s">
        <v>10</v>
      </c>
      <c r="B24" s="15">
        <v>1200</v>
      </c>
      <c r="C24" s="15"/>
      <c r="D24" s="15"/>
      <c r="E24" s="15"/>
      <c r="F24" s="15"/>
      <c r="G24" s="15"/>
      <c r="H24" s="16"/>
      <c r="I24" s="8">
        <f t="shared" si="1"/>
        <v>1200</v>
      </c>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1:59" ht="20.25" customHeight="1">
      <c r="A25" s="5" t="s">
        <v>11</v>
      </c>
      <c r="B25" s="4">
        <v>55</v>
      </c>
      <c r="C25" s="4">
        <v>55</v>
      </c>
      <c r="D25" s="4">
        <v>55</v>
      </c>
      <c r="E25" s="4">
        <v>55</v>
      </c>
      <c r="F25" s="4">
        <v>55</v>
      </c>
      <c r="G25" s="4">
        <v>55</v>
      </c>
      <c r="H25" s="16"/>
      <c r="I25" s="8">
        <f t="shared" si="1"/>
        <v>330</v>
      </c>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row>
    <row r="26" spans="1:59" ht="20.25" customHeight="1">
      <c r="A26" s="5" t="s">
        <v>12</v>
      </c>
      <c r="B26" s="15"/>
      <c r="C26" s="15"/>
      <c r="D26" s="15"/>
      <c r="E26" s="15"/>
      <c r="F26" s="15"/>
      <c r="G26" s="15"/>
      <c r="H26" s="16"/>
      <c r="I26" s="8">
        <f t="shared" si="1"/>
        <v>0</v>
      </c>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row>
    <row r="27" spans="1:59" ht="20.25" customHeight="1">
      <c r="A27" s="5" t="s">
        <v>13</v>
      </c>
      <c r="B27" s="15"/>
      <c r="C27" s="15"/>
      <c r="D27" s="15"/>
      <c r="E27" s="15"/>
      <c r="F27" s="15"/>
      <c r="G27" s="15"/>
      <c r="H27" s="16"/>
      <c r="I27" s="8">
        <f t="shared" si="1"/>
        <v>0</v>
      </c>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row>
    <row r="28" spans="1:59" ht="20.25" customHeight="1">
      <c r="A28" s="5" t="s">
        <v>14</v>
      </c>
      <c r="B28" s="4">
        <v>345</v>
      </c>
      <c r="C28" s="4">
        <v>345</v>
      </c>
      <c r="D28" s="4">
        <v>345</v>
      </c>
      <c r="E28" s="4">
        <v>345</v>
      </c>
      <c r="F28" s="4">
        <v>345</v>
      </c>
      <c r="G28" s="4">
        <v>345</v>
      </c>
      <c r="H28" s="16"/>
      <c r="I28" s="8">
        <f t="shared" si="1"/>
        <v>2070</v>
      </c>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row>
    <row r="29" spans="1:59" ht="20.25" customHeight="1">
      <c r="A29" s="5" t="s">
        <v>15</v>
      </c>
      <c r="B29" s="4">
        <v>1500</v>
      </c>
      <c r="C29" s="4">
        <v>1500</v>
      </c>
      <c r="D29" s="4">
        <v>1500</v>
      </c>
      <c r="E29" s="4">
        <v>1500</v>
      </c>
      <c r="F29" s="4">
        <v>1500</v>
      </c>
      <c r="G29" s="4">
        <v>1500</v>
      </c>
      <c r="H29" s="16"/>
      <c r="I29" s="8">
        <f t="shared" si="1"/>
        <v>9000</v>
      </c>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row>
    <row r="30" spans="1:59" ht="20.25" customHeight="1">
      <c r="A30" s="5" t="s">
        <v>16</v>
      </c>
      <c r="B30" s="4">
        <v>25</v>
      </c>
      <c r="C30" s="4">
        <v>25</v>
      </c>
      <c r="D30" s="4">
        <v>25</v>
      </c>
      <c r="E30" s="4">
        <v>25</v>
      </c>
      <c r="F30" s="4">
        <v>25</v>
      </c>
      <c r="G30" s="4">
        <v>25</v>
      </c>
      <c r="H30" s="16"/>
      <c r="I30" s="8">
        <f t="shared" si="1"/>
        <v>150</v>
      </c>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row>
    <row r="31" spans="1:59" ht="20.25" customHeight="1">
      <c r="A31" s="5" t="s">
        <v>17</v>
      </c>
      <c r="B31" s="4">
        <v>76</v>
      </c>
      <c r="C31" s="4">
        <v>76</v>
      </c>
      <c r="D31" s="4">
        <v>76</v>
      </c>
      <c r="E31" s="4">
        <v>76</v>
      </c>
      <c r="F31" s="4">
        <v>76</v>
      </c>
      <c r="G31" s="4">
        <v>76</v>
      </c>
      <c r="H31" s="16"/>
      <c r="I31" s="8">
        <f t="shared" si="1"/>
        <v>456</v>
      </c>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row>
    <row r="32" spans="1:59" ht="20.25" customHeight="1">
      <c r="A32" s="5" t="s">
        <v>18</v>
      </c>
      <c r="B32" s="4">
        <v>1000</v>
      </c>
      <c r="C32" s="4">
        <v>1000</v>
      </c>
      <c r="D32" s="4">
        <v>1000</v>
      </c>
      <c r="E32" s="4">
        <v>1000</v>
      </c>
      <c r="F32" s="4">
        <v>1000</v>
      </c>
      <c r="G32" s="4">
        <v>1000</v>
      </c>
      <c r="H32" s="16"/>
      <c r="I32" s="8">
        <f t="shared" si="1"/>
        <v>6000</v>
      </c>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row>
    <row r="33" spans="1:59" ht="20.25" customHeight="1">
      <c r="A33" s="5" t="s">
        <v>19</v>
      </c>
      <c r="B33" s="10"/>
      <c r="C33" s="10">
        <f>IF(B37&lt;=0,(-B37/100*10)/12,0)</f>
        <v>5.633333333333333</v>
      </c>
      <c r="D33" s="10">
        <f>IF(C37&lt;=0,(-C37/100*10)/12,0)</f>
        <v>6.209444444444443</v>
      </c>
      <c r="E33" s="10">
        <f>IF(D37&lt;=0,(-D37/100*10)/12,0)</f>
        <v>11.686189814814815</v>
      </c>
      <c r="F33" s="10">
        <f>IF(E37&lt;=0,(-E37/100*10)/12,0)</f>
        <v>3.666908063271604</v>
      </c>
      <c r="G33" s="10">
        <f>IF(F37&lt;=0,(-F37/100*10)/12,0)</f>
        <v>0</v>
      </c>
      <c r="H33" s="16"/>
      <c r="I33" s="8">
        <f t="shared" si="1"/>
        <v>27.195875655864196</v>
      </c>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row>
    <row r="34" spans="1:59" ht="20.25" customHeight="1">
      <c r="A34" s="5"/>
      <c r="B34" s="10"/>
      <c r="C34" s="10"/>
      <c r="D34" s="10"/>
      <c r="E34" s="10"/>
      <c r="F34" s="10"/>
      <c r="G34" s="10"/>
      <c r="H34" s="16"/>
      <c r="I34" s="8"/>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row>
    <row r="35" spans="1:59" ht="20.25" customHeight="1">
      <c r="A35" s="5" t="s">
        <v>1</v>
      </c>
      <c r="B35" s="10">
        <f aca="true" t="shared" si="4" ref="B35:G35">SUM(B21:B33)</f>
        <v>5963.5</v>
      </c>
      <c r="C35" s="10">
        <f t="shared" si="4"/>
        <v>4475.383333333333</v>
      </c>
      <c r="D35" s="10">
        <f t="shared" si="4"/>
        <v>4182.209444444445</v>
      </c>
      <c r="E35" s="10">
        <f t="shared" si="4"/>
        <v>6968.9361898148145</v>
      </c>
      <c r="F35" s="10">
        <f t="shared" si="4"/>
        <v>4767.166908063272</v>
      </c>
      <c r="G35" s="10">
        <f t="shared" si="4"/>
        <v>4234.75</v>
      </c>
      <c r="H35" s="16"/>
      <c r="I35" s="8">
        <f t="shared" si="1"/>
        <v>30591.945875655863</v>
      </c>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row>
    <row r="36" spans="1:59" ht="20.25" customHeight="1">
      <c r="A36" s="5"/>
      <c r="B36" s="10"/>
      <c r="C36" s="10"/>
      <c r="D36" s="10"/>
      <c r="E36" s="10"/>
      <c r="F36" s="10"/>
      <c r="G36" s="10"/>
      <c r="H36" s="16"/>
      <c r="I36" s="8"/>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row>
    <row r="37" spans="1:59" ht="20.25" customHeight="1">
      <c r="A37" s="5" t="s">
        <v>20</v>
      </c>
      <c r="B37" s="10">
        <f aca="true" t="shared" si="5" ref="B37:G37">SUM(B18-B35)+B9</f>
        <v>-676</v>
      </c>
      <c r="C37" s="10">
        <f t="shared" si="5"/>
        <v>-745.1333333333332</v>
      </c>
      <c r="D37" s="10">
        <f t="shared" si="5"/>
        <v>-1402.3427777777779</v>
      </c>
      <c r="E37" s="10">
        <f t="shared" si="5"/>
        <v>-440.0289675925924</v>
      </c>
      <c r="F37" s="10">
        <f t="shared" si="5"/>
        <v>80.30412434413574</v>
      </c>
      <c r="G37" s="10">
        <f t="shared" si="5"/>
        <v>-453.19587565586426</v>
      </c>
      <c r="H37" s="16"/>
      <c r="I37" s="8">
        <f>B9+I18-I35</f>
        <v>-453.19587565586335</v>
      </c>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row>
    <row r="38" spans="1:59" ht="12.75">
      <c r="A38" s="19" t="s">
        <v>34</v>
      </c>
      <c r="B38" s="19"/>
      <c r="C38" s="19"/>
      <c r="D38" s="19"/>
      <c r="E38" s="19"/>
      <c r="F38" s="19"/>
      <c r="G38" s="19"/>
      <c r="H38" s="19"/>
      <c r="I38" s="19"/>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row>
    <row r="39" spans="1:59" ht="12.75">
      <c r="A39" s="20"/>
      <c r="B39" s="20"/>
      <c r="C39" s="20"/>
      <c r="D39" s="20"/>
      <c r="E39" s="20"/>
      <c r="F39" s="20"/>
      <c r="G39" s="20"/>
      <c r="H39" s="20"/>
      <c r="I39" s="20"/>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row>
    <row r="40" spans="1:59" ht="12.75">
      <c r="A40" s="20"/>
      <c r="B40" s="20"/>
      <c r="C40" s="20"/>
      <c r="D40" s="20"/>
      <c r="E40" s="20"/>
      <c r="F40" s="20"/>
      <c r="G40" s="20"/>
      <c r="H40" s="20"/>
      <c r="I40" s="20"/>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row>
    <row r="41" spans="1:59" ht="12.75">
      <c r="A41" s="20"/>
      <c r="B41" s="20"/>
      <c r="C41" s="20"/>
      <c r="D41" s="20"/>
      <c r="E41" s="20"/>
      <c r="F41" s="20"/>
      <c r="G41" s="20"/>
      <c r="H41" s="20"/>
      <c r="I41" s="20"/>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row>
    <row r="42" spans="1:59" ht="12.75">
      <c r="A42" s="20"/>
      <c r="B42" s="20"/>
      <c r="C42" s="20"/>
      <c r="D42" s="20"/>
      <c r="E42" s="20"/>
      <c r="F42" s="20"/>
      <c r="G42" s="20"/>
      <c r="H42" s="20"/>
      <c r="I42" s="20"/>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row>
    <row r="43" spans="1:59" ht="12.75">
      <c r="A43" s="20"/>
      <c r="B43" s="20"/>
      <c r="C43" s="20"/>
      <c r="D43" s="20"/>
      <c r="E43" s="20"/>
      <c r="F43" s="20"/>
      <c r="G43" s="20"/>
      <c r="H43" s="20"/>
      <c r="I43" s="20"/>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2.75">
      <c r="A44" s="20"/>
      <c r="B44" s="20"/>
      <c r="C44" s="20"/>
      <c r="D44" s="20"/>
      <c r="E44" s="20"/>
      <c r="F44" s="20"/>
      <c r="G44" s="20"/>
      <c r="H44" s="20"/>
      <c r="I44" s="20"/>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2.75">
      <c r="A45" s="20"/>
      <c r="B45" s="20"/>
      <c r="C45" s="20"/>
      <c r="D45" s="20"/>
      <c r="E45" s="20"/>
      <c r="F45" s="20"/>
      <c r="G45" s="20"/>
      <c r="H45" s="20"/>
      <c r="I45" s="20"/>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2.75">
      <c r="A46" s="20"/>
      <c r="B46" s="20"/>
      <c r="C46" s="20"/>
      <c r="D46" s="20"/>
      <c r="E46" s="20"/>
      <c r="F46" s="20"/>
      <c r="G46" s="20"/>
      <c r="H46" s="20"/>
      <c r="I46" s="20"/>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2.75">
      <c r="A47" s="20"/>
      <c r="B47" s="20"/>
      <c r="C47" s="20"/>
      <c r="D47" s="20"/>
      <c r="E47" s="20"/>
      <c r="F47" s="20"/>
      <c r="G47" s="20"/>
      <c r="H47" s="20"/>
      <c r="I47" s="20"/>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2.75">
      <c r="A48" s="14"/>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2.75">
      <c r="A49" s="14"/>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2.75">
      <c r="A50" s="14"/>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2.75">
      <c r="A51" s="14"/>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2.75">
      <c r="A52" s="14"/>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12.75">
      <c r="A53" s="14"/>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2.75">
      <c r="A54" s="14"/>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2.75">
      <c r="A55" s="14"/>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2.75">
      <c r="A56" s="14"/>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2.75">
      <c r="A57" s="14"/>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ht="12.75">
      <c r="A58" s="14"/>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ht="12.75">
      <c r="A59" s="14"/>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row>
    <row r="60" spans="1:59" ht="12.75">
      <c r="A60" s="14"/>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row>
    <row r="61" spans="1:59" ht="12.75">
      <c r="A61" s="14"/>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row>
    <row r="62" spans="1:59" ht="12.75">
      <c r="A62" s="14"/>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row>
    <row r="63" spans="1:59" ht="12.75">
      <c r="A63" s="14"/>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row>
    <row r="64" spans="1:59" ht="12.75">
      <c r="A64" s="14"/>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row>
    <row r="65" spans="1:59" ht="12.75">
      <c r="A65" s="14"/>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row>
    <row r="66" spans="1:59" ht="12.75">
      <c r="A66" s="14"/>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row>
    <row r="67" spans="1:59" ht="12.75">
      <c r="A67" s="14"/>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row>
    <row r="68" spans="1:59" ht="12.75">
      <c r="A68" s="14"/>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row>
    <row r="69" spans="1:59" ht="12.75">
      <c r="A69" s="14"/>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row>
    <row r="70" spans="1:59" ht="12.75">
      <c r="A70" s="14"/>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row>
    <row r="71" spans="1:59" ht="12.75">
      <c r="A71" s="14"/>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row>
    <row r="72" spans="1:59" ht="12.75">
      <c r="A72" s="14"/>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row>
    <row r="73" spans="1:59" ht="12.75">
      <c r="A73" s="14"/>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row>
    <row r="74" spans="1:59" ht="12.75">
      <c r="A74" s="14"/>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row>
    <row r="75" spans="1:59" ht="12.75">
      <c r="A75" s="14"/>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row>
    <row r="76" spans="1:59" ht="12.75">
      <c r="A76" s="14"/>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row>
    <row r="77" spans="1:59" ht="12.75">
      <c r="A77" s="14"/>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2.75">
      <c r="A78" s="14"/>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12.75">
      <c r="A79" s="14"/>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12.75">
      <c r="A80" s="14"/>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59" ht="12.75">
      <c r="A81" s="14"/>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row>
    <row r="82" spans="1:59" ht="12.75">
      <c r="A82" s="14"/>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row>
    <row r="83" spans="1:59" ht="12.75">
      <c r="A83" s="14"/>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row>
    <row r="84" spans="1:59" ht="12.75">
      <c r="A84" s="14"/>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row>
    <row r="85" spans="1:59" ht="12.75">
      <c r="A85" s="14"/>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row>
    <row r="86" spans="1:59" ht="12.75">
      <c r="A86" s="14"/>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row>
    <row r="87" spans="1:59" ht="12.75">
      <c r="A87" s="14"/>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row>
    <row r="88" spans="1:59" ht="12.75">
      <c r="A88" s="14"/>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row>
    <row r="89" spans="1:59" ht="12.75">
      <c r="A89" s="14"/>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row>
    <row r="90" spans="1:59" ht="12.75">
      <c r="A90" s="14"/>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row>
    <row r="91" spans="1:59" ht="12.75">
      <c r="A91" s="14"/>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row>
    <row r="92" spans="1:59" ht="12.75">
      <c r="A92" s="14"/>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row>
    <row r="93" spans="1:59" ht="12.75">
      <c r="A93" s="14"/>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row>
    <row r="94" spans="1:59" ht="12.75">
      <c r="A94" s="14"/>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row>
    <row r="95" spans="1:59" ht="12.75">
      <c r="A95" s="14"/>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row>
    <row r="96" spans="1:59" ht="12.75">
      <c r="A96" s="14"/>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row>
    <row r="97" spans="1:59" ht="12.75">
      <c r="A97" s="14"/>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row>
    <row r="98" spans="1:59" ht="12.75">
      <c r="A98" s="14"/>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row>
    <row r="99" spans="1:59" ht="12.75">
      <c r="A99" s="14"/>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row>
    <row r="100" spans="1:59" ht="12.75">
      <c r="A100" s="14"/>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row>
    <row r="101" spans="1:59" ht="12.75">
      <c r="A101" s="14"/>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row>
    <row r="102" spans="1:59" ht="12.75">
      <c r="A102" s="14"/>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row>
    <row r="103" spans="1:59" ht="12.75">
      <c r="A103" s="14"/>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row>
    <row r="104" spans="1:59" ht="12.75">
      <c r="A104" s="14"/>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row>
    <row r="105" spans="1:59" ht="12.75">
      <c r="A105" s="14"/>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row>
    <row r="106" spans="1:59" ht="12.75">
      <c r="A106" s="14"/>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row>
    <row r="107" spans="1:59" ht="12.75">
      <c r="A107" s="14"/>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row>
    <row r="108" spans="1:59" ht="12.75">
      <c r="A108" s="14"/>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row>
    <row r="109" spans="1:59" ht="12.75">
      <c r="A109" s="14"/>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row>
    <row r="110" spans="1:59" ht="12.75">
      <c r="A110" s="14"/>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row>
    <row r="111" spans="1:59" ht="12.75">
      <c r="A111" s="14"/>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0:59" ht="12.75">
      <c r="J112" s="11"/>
      <c r="K112" s="11"/>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0:59" ht="12.75">
      <c r="J113" s="11"/>
      <c r="K113" s="11"/>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0:59" ht="12.75">
      <c r="J114" s="11"/>
      <c r="K114" s="11"/>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0:59" ht="12.75">
      <c r="J115" s="11"/>
      <c r="K115" s="11"/>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0:59" ht="12.75">
      <c r="J116" s="11"/>
      <c r="K116" s="11"/>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0:59" ht="12.75">
      <c r="J117" s="11"/>
      <c r="K117" s="11"/>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0:59" ht="12.75">
      <c r="J118" s="11"/>
      <c r="K118" s="11"/>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0:59" ht="12.75">
      <c r="J119" s="11"/>
      <c r="K119" s="11"/>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0:59" ht="12.75">
      <c r="J120" s="11"/>
      <c r="K120" s="11"/>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0:59" ht="12.75">
      <c r="J121" s="11"/>
      <c r="K121" s="11"/>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0:59" ht="12.75">
      <c r="J122" s="11"/>
      <c r="K122" s="11"/>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0:59" ht="12.75">
      <c r="J123" s="11"/>
      <c r="K123" s="11"/>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0:59" ht="12.75">
      <c r="J124" s="11"/>
      <c r="K124" s="11"/>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0:59" ht="12.75">
      <c r="J125" s="11"/>
      <c r="K125" s="11"/>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0:59" ht="12.75">
      <c r="J126" s="11"/>
      <c r="K126" s="11"/>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0:59" ht="12.75">
      <c r="J127" s="11"/>
      <c r="K127" s="11"/>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0:59" ht="12.75">
      <c r="J128" s="11"/>
      <c r="K128" s="11"/>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row r="129" spans="10:59" ht="12.75">
      <c r="J129" s="11"/>
      <c r="K129" s="11"/>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row>
    <row r="130" spans="10:59" ht="12.75">
      <c r="J130" s="11"/>
      <c r="K130" s="11"/>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row>
    <row r="131" spans="10:59" ht="12.75">
      <c r="J131" s="11"/>
      <c r="K131" s="11"/>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row>
    <row r="132" spans="10:59" ht="12.75">
      <c r="J132" s="11"/>
      <c r="K132" s="11"/>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row>
    <row r="133" spans="10:59" ht="12.75">
      <c r="J133" s="11"/>
      <c r="K133" s="11"/>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row>
    <row r="134" spans="10:59" ht="12.75">
      <c r="J134" s="11"/>
      <c r="K134" s="11"/>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row>
    <row r="135" spans="10:59" ht="12.75">
      <c r="J135" s="11"/>
      <c r="K135" s="11"/>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row>
    <row r="136" spans="10:59" ht="12.75">
      <c r="J136" s="11"/>
      <c r="K136" s="11"/>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row>
    <row r="137" spans="10:59" ht="12.75">
      <c r="J137" s="11"/>
      <c r="K137" s="11"/>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row>
    <row r="138" spans="10:59" ht="12.75">
      <c r="J138" s="11"/>
      <c r="K138" s="11"/>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row>
    <row r="139" spans="10:59" ht="12.75">
      <c r="J139" s="11"/>
      <c r="K139" s="11"/>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row>
    <row r="140" spans="10:59" ht="12.75">
      <c r="J140" s="11"/>
      <c r="K140" s="11"/>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row>
    <row r="141" spans="10:59" ht="12.75">
      <c r="J141" s="11"/>
      <c r="K141" s="11"/>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row>
    <row r="142" spans="10:59" ht="12.75">
      <c r="J142" s="11"/>
      <c r="K142" s="11"/>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row>
    <row r="143" spans="10:59" ht="12.75">
      <c r="J143" s="11"/>
      <c r="K143" s="11"/>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row>
    <row r="144" spans="10:59" ht="12.75">
      <c r="J144" s="11"/>
      <c r="K144" s="11"/>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row>
    <row r="145" spans="10:59" ht="12.75">
      <c r="J145" s="11"/>
      <c r="K145" s="11"/>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row>
    <row r="146" spans="10:59" ht="12.75">
      <c r="J146" s="11"/>
      <c r="K146" s="11"/>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row>
    <row r="147" spans="10:59" ht="12.75">
      <c r="J147" s="11"/>
      <c r="K147" s="11"/>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row>
    <row r="148" spans="10:59" ht="12.75">
      <c r="J148" s="11"/>
      <c r="K148" s="11"/>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row>
    <row r="149" spans="10:59" ht="12.75">
      <c r="J149" s="11"/>
      <c r="K149" s="11"/>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row>
    <row r="150" spans="10:59" ht="12.75">
      <c r="J150" s="11"/>
      <c r="K150" s="11"/>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row>
    <row r="151" spans="10:59" ht="12.75">
      <c r="J151" s="11"/>
      <c r="K151" s="11"/>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row>
    <row r="152" spans="10:59" ht="12.75">
      <c r="J152" s="11"/>
      <c r="K152" s="11"/>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row>
    <row r="153" spans="10:59" ht="12.75">
      <c r="J153" s="11"/>
      <c r="K153" s="11"/>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row>
    <row r="154" spans="10:59" ht="12.75">
      <c r="J154" s="11"/>
      <c r="K154" s="11"/>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row>
    <row r="155" spans="10:59" ht="12.75">
      <c r="J155" s="11"/>
      <c r="K155" s="11"/>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row>
    <row r="156" spans="10:59" ht="12.75">
      <c r="J156" s="11"/>
      <c r="K156" s="11"/>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row>
    <row r="157" spans="10:59" ht="12.75">
      <c r="J157" s="11"/>
      <c r="K157" s="11"/>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row>
    <row r="158" spans="10:59" ht="12.75">
      <c r="J158" s="11"/>
      <c r="K158" s="11"/>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row>
    <row r="159" spans="10:59" ht="12.75">
      <c r="J159" s="11"/>
      <c r="K159" s="11"/>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row>
    <row r="160" spans="10:59" ht="12.75">
      <c r="J160" s="11"/>
      <c r="K160" s="11"/>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row>
    <row r="161" spans="10:59" ht="12.75">
      <c r="J161" s="11"/>
      <c r="K161" s="11"/>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row>
    <row r="162" spans="10:59" ht="12.75">
      <c r="J162" s="11"/>
      <c r="K162" s="11"/>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row>
    <row r="163" spans="10:59" ht="12.75">
      <c r="J163" s="11"/>
      <c r="K163" s="11"/>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row>
    <row r="164" spans="10:59" ht="12.75">
      <c r="J164" s="11"/>
      <c r="K164" s="11"/>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row>
    <row r="165" spans="10:59" ht="12.75">
      <c r="J165" s="11"/>
      <c r="K165" s="11"/>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row>
    <row r="166" spans="10:59" ht="12.75">
      <c r="J166" s="11"/>
      <c r="K166" s="11"/>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row>
    <row r="167" spans="10:59" ht="12.75">
      <c r="J167" s="11"/>
      <c r="K167" s="11"/>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row>
    <row r="168" spans="10:59" ht="12.75">
      <c r="J168" s="11"/>
      <c r="K168" s="11"/>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row>
    <row r="169" spans="10:59" ht="12.75">
      <c r="J169" s="11"/>
      <c r="K169" s="11"/>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row>
    <row r="170" spans="10:59" ht="12.75">
      <c r="J170" s="11"/>
      <c r="K170" s="11"/>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row>
    <row r="171" spans="10:59" ht="12.75">
      <c r="J171" s="11"/>
      <c r="K171" s="11"/>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row>
    <row r="172" spans="10:59" ht="12.75">
      <c r="J172" s="11"/>
      <c r="K172" s="11"/>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row>
    <row r="173" spans="10:59" ht="12.75">
      <c r="J173" s="11"/>
      <c r="K173" s="11"/>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row>
    <row r="174" spans="10:59" ht="12.75">
      <c r="J174" s="11"/>
      <c r="K174" s="11"/>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row>
    <row r="175" spans="10:59" ht="12.75">
      <c r="J175" s="11"/>
      <c r="K175" s="11"/>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row>
    <row r="176" spans="10:59" ht="12.75">
      <c r="J176" s="11"/>
      <c r="K176" s="11"/>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row>
    <row r="177" spans="10:59" ht="12.75">
      <c r="J177" s="11"/>
      <c r="K177" s="11"/>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row>
    <row r="178" spans="10:59" ht="12.75">
      <c r="J178" s="11"/>
      <c r="K178" s="11"/>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row>
    <row r="179" spans="10:59" ht="12.75">
      <c r="J179" s="11"/>
      <c r="K179" s="11"/>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row>
    <row r="180" spans="10:59" ht="12.75">
      <c r="J180" s="11"/>
      <c r="K180" s="11"/>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row>
    <row r="181" spans="10:59" ht="12.75">
      <c r="J181" s="11"/>
      <c r="K181" s="11"/>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row>
    <row r="182" spans="10:59" ht="12.75">
      <c r="J182" s="11"/>
      <c r="K182" s="11"/>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row>
    <row r="183" spans="10:59" ht="12.75">
      <c r="J183" s="11"/>
      <c r="K183" s="11"/>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row>
    <row r="184" spans="10:59" ht="12.75">
      <c r="J184" s="11"/>
      <c r="K184" s="11"/>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row>
    <row r="185" spans="10:59" ht="12.75">
      <c r="J185" s="11"/>
      <c r="K185" s="11"/>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row>
    <row r="186" spans="10:59" ht="12.75">
      <c r="J186" s="11"/>
      <c r="K186" s="11"/>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row>
    <row r="187" spans="10:59" ht="12.75">
      <c r="J187" s="11"/>
      <c r="K187" s="11"/>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row>
    <row r="188" spans="10:59" ht="12.75">
      <c r="J188" s="11"/>
      <c r="K188" s="11"/>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row>
    <row r="189" spans="10:59" ht="12.75">
      <c r="J189" s="11"/>
      <c r="K189" s="11"/>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row>
    <row r="190" spans="10:59" ht="12.75">
      <c r="J190" s="11"/>
      <c r="K190" s="11"/>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row>
    <row r="191" spans="12:59" ht="12.75">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row>
    <row r="192" spans="12:59" ht="12.75">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row>
    <row r="193" spans="12:59" ht="12.75">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row>
    <row r="194" spans="12:59" ht="12.75">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row>
    <row r="195" spans="12:59" ht="12.75">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row>
    <row r="196" spans="12:59" ht="12.75">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row>
    <row r="197" spans="12:59" ht="12.75">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row>
    <row r="198" spans="12:59" ht="12.75">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row>
    <row r="199" spans="12:59" ht="12.75">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row>
    <row r="200" spans="12:59" ht="12.75">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row>
    <row r="201" spans="12:59" ht="12.75">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row>
    <row r="202" spans="12:59" ht="12.75">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row>
    <row r="203" spans="12:59" ht="12.75">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row>
    <row r="204" spans="12:59" ht="12.75">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row>
    <row r="205" spans="12:59" ht="12.75">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row>
    <row r="206" spans="12:59" ht="12.75">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row>
    <row r="207" spans="12:59" ht="12.75">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row>
    <row r="208" spans="12:59" ht="12.75">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row>
    <row r="209" spans="12:59" ht="12.75">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row>
    <row r="210" spans="12:59" ht="12.75">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row>
    <row r="211" spans="12:59" ht="12.75">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row>
    <row r="212" spans="12:59" ht="12.75">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row>
    <row r="213" spans="12:59" ht="12.75">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row>
    <row r="214" spans="12:59" ht="12.75">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row>
    <row r="215" spans="12:59" ht="12.75">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row>
    <row r="216" spans="12:59" ht="12.75">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row>
    <row r="217" spans="12:59" ht="12.75">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row>
    <row r="218" spans="12:59" ht="12.75">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row>
    <row r="219" spans="12:59" ht="12.75">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row>
    <row r="220" spans="12:59" ht="12.75">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row>
    <row r="221" spans="12:59" ht="12.75">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row>
    <row r="222" spans="12:59" ht="12.75">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row>
    <row r="223" spans="12:59" ht="12.75">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row>
    <row r="224" spans="12:59" ht="12.75">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row>
    <row r="225" spans="12:59" ht="12.75">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row>
    <row r="226" spans="12:59" ht="12.75">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row>
    <row r="227" spans="12:59" ht="12.75">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row>
    <row r="228" spans="12:59" ht="12.75">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row>
    <row r="229" spans="12:59" ht="12.75">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row>
    <row r="230" spans="12:59" ht="12.75">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row>
    <row r="231" spans="12:59" ht="12.75">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row>
    <row r="232" spans="12:59" ht="12.75">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row>
    <row r="233" spans="12:59" ht="12.75">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row>
    <row r="234" spans="12:59" ht="12.75">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row>
    <row r="235" spans="12:59" ht="12.75">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row>
    <row r="236" spans="12:59" ht="12.75">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row>
    <row r="237" spans="12:59" ht="12.75">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row>
    <row r="238" spans="12:59" ht="12.75">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row>
    <row r="239" spans="12:59" ht="12.75">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row>
    <row r="240" spans="12:59" ht="12.75">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row>
    <row r="241" spans="12:59" ht="12.75">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row>
    <row r="242" spans="12:59" ht="12.75">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row>
    <row r="243" spans="12:59" ht="12.75">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row>
    <row r="244" spans="12:59" ht="12.75">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row>
    <row r="245" spans="12:59" ht="12.75">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row>
    <row r="246" spans="12:59" ht="12.75">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row>
    <row r="247" spans="12:59" ht="12.75">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row>
    <row r="248" spans="12:59" ht="12.75">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row>
    <row r="249" spans="12:59" ht="12.75">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row>
    <row r="250" spans="12:59" ht="12.75">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row>
    <row r="251" spans="12:59" ht="12.75">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row>
    <row r="252" spans="12:59" ht="12.75">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row>
    <row r="253" spans="12:59" ht="12.75">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row>
    <row r="254" spans="12:59" ht="12.75">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row>
    <row r="255" spans="12:59" ht="12.75">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row>
    <row r="256" spans="12:59" ht="12.75">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row>
    <row r="257" spans="12:59" ht="12.75">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row>
    <row r="258" spans="12:59" ht="12.75">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row>
    <row r="259" spans="12:59" ht="12.75">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row>
    <row r="260" spans="12:59" ht="12.75">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row>
    <row r="261" spans="12:59" ht="12.75">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row>
    <row r="262" spans="12:59" ht="12.75">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row>
    <row r="263" spans="12:59" ht="12.75">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row>
    <row r="264" spans="12:59" ht="12.75">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row>
    <row r="265" spans="12:59" ht="12.75">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row>
    <row r="266" spans="12:59" ht="12.75">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row>
    <row r="267" spans="12:59" ht="12.75">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row>
    <row r="268" spans="12:59" ht="12.75">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row>
    <row r="269" spans="12:59" ht="12.75">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row>
    <row r="270" spans="12:59" ht="12.75">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row>
    <row r="271" spans="12:59" ht="12.75">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row>
    <row r="272" spans="12:59" ht="12.75">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row>
    <row r="273" spans="12:59" ht="12.75">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row>
    <row r="274" spans="12:59" ht="12.75">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row>
    <row r="275" spans="12:59" ht="12.75">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row>
    <row r="276" spans="12:59" ht="12.75">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row>
    <row r="277" spans="12:59" ht="12.75">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row>
    <row r="278" spans="12:59" ht="12.75">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row>
    <row r="279" spans="12:59" ht="12.75">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row>
    <row r="280" spans="12:59" ht="12.75">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row>
    <row r="281" spans="12:59" ht="12.75">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row>
    <row r="282" spans="12:59" ht="12.75">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row>
    <row r="283" spans="12:59" ht="12.75">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row>
    <row r="284" spans="12:59" ht="12.75">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row>
    <row r="285" spans="12:59" ht="12.75">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row>
    <row r="286" spans="12:59" ht="12.75">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row>
    <row r="287" spans="12:59" ht="12.75">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row>
    <row r="288" spans="12:59" ht="12.75">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row>
    <row r="289" spans="12:59" ht="12.75">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row>
    <row r="290" spans="12:59" ht="12.75">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row>
    <row r="291" spans="12:59" ht="12.75">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row>
    <row r="292" spans="12:59" ht="12.75">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row>
    <row r="293" spans="12:59" ht="12.75">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row>
    <row r="294" spans="12:59" ht="12.75">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row>
    <row r="295" spans="12:59" ht="12.75">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row>
    <row r="296" spans="12:59" ht="12.75">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row>
    <row r="297" spans="12:59" ht="12.75">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row>
    <row r="298" spans="12:59" ht="12.75">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row>
    <row r="299" spans="12:59" ht="12.75">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row>
    <row r="300" spans="12:59" ht="12.75">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row>
    <row r="301" spans="12:59" ht="12.75">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row>
    <row r="302" spans="12:59" ht="12.75">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row>
    <row r="303" spans="12:59" ht="12.75">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row>
    <row r="304" spans="12:59" ht="12.75">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row>
    <row r="305" spans="12:59" ht="12.75">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row>
    <row r="306" spans="12:59" ht="12.75">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row>
    <row r="307" spans="12:59" ht="12.75">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row>
    <row r="308" spans="12:59" ht="12.75">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row>
    <row r="309" spans="12:59" ht="12.75">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row>
    <row r="310" spans="12:59" ht="12.75">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row>
    <row r="311" spans="12:59" ht="12.75">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row>
    <row r="312" spans="12:59" ht="12.75">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row>
    <row r="313" spans="12:59" ht="12.75">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row>
    <row r="314" spans="12:59" ht="12.75">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row>
    <row r="315" spans="12:59" ht="12.75">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row>
    <row r="316" spans="12:59" ht="12.75">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row>
    <row r="317" spans="12:59" ht="12.75">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row>
    <row r="318" spans="12:59" ht="12.75">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row>
    <row r="319" spans="12:59" ht="12.75">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row>
    <row r="320" spans="12:59" ht="12.75">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row>
    <row r="321" spans="12:59" ht="12.75">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row>
    <row r="322" spans="12:59" ht="12.75">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row>
    <row r="323" spans="12:59" ht="12.75">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row>
    <row r="324" spans="12:59" ht="12.75">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row>
    <row r="325" spans="12:59" ht="12.75">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row>
    <row r="326" spans="12:59" ht="12.75">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row>
    <row r="327" spans="12:59" ht="12.75">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row>
    <row r="328" spans="12:59" ht="12.75">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row>
    <row r="329" spans="12:59" ht="12.75">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row>
    <row r="330" spans="12:59" ht="12.75">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row>
    <row r="331" spans="12:59" ht="12.75">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row>
    <row r="332" spans="12:59" ht="12.75">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row>
    <row r="333" spans="12:59" ht="12.75">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row>
    <row r="334" spans="12:59" ht="12.75">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row>
    <row r="335" spans="12:59" ht="12.75">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row>
    <row r="336" spans="12:59" ht="12.75">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row>
    <row r="337" spans="12:59" ht="12.75">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row>
    <row r="338" spans="12:59" ht="12.75">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row>
    <row r="339" spans="12:59" ht="12.75">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row>
    <row r="340" spans="12:59" ht="12.75">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row>
    <row r="341" spans="12:59" ht="12.75">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row>
    <row r="342" spans="12:59" ht="12.75">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row>
    <row r="343" spans="12:59" ht="12.75">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row>
    <row r="344" spans="12:59" ht="12.75">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row>
    <row r="345" spans="12:59" ht="12.75">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row>
    <row r="346" spans="12:59" ht="12.75">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row>
    <row r="347" spans="12:59" ht="12.75">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row>
    <row r="348" spans="12:59" ht="12.75">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row>
    <row r="349" spans="12:59" ht="12.75">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row>
    <row r="350" spans="12:59" ht="12.75">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row>
    <row r="351" spans="12:59" ht="12.75">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row>
    <row r="352" spans="12:59" ht="12.75">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row>
    <row r="353" spans="12:59" ht="12.75">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row>
    <row r="354" spans="12:59" ht="12.75">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row>
    <row r="355" spans="12:59" ht="12.75">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row>
    <row r="356" spans="12:59" ht="12.75">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row>
    <row r="357" spans="12:59" ht="12.75">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row>
    <row r="358" spans="12:59" ht="12.75">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row>
    <row r="359" spans="12:59" ht="12.75">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row>
    <row r="360" spans="12:59" ht="12.75">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row>
    <row r="361" spans="12:59" ht="12.75">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row>
  </sheetData>
  <sheetProtection/>
  <mergeCells count="2">
    <mergeCell ref="A38:I47"/>
    <mergeCell ref="A1:I1"/>
  </mergeCells>
  <printOptions gridLines="1" horizontalCentered="1" verticalCentered="1"/>
  <pageMargins left="0.7480314960629921" right="0.7480314960629921" top="0.984251968503937" bottom="0.984251968503937"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I38"/>
  <sheetViews>
    <sheetView tabSelected="1" zoomScalePageLayoutView="0" workbookViewId="0" topLeftCell="A1">
      <selection activeCell="A35" sqref="A35:C35"/>
    </sheetView>
  </sheetViews>
  <sheetFormatPr defaultColWidth="9.140625" defaultRowHeight="12.75"/>
  <cols>
    <col min="1" max="1" width="19.421875" style="3" customWidth="1"/>
    <col min="2" max="2" width="9.7109375" style="2" bestFit="1" customWidth="1"/>
    <col min="3" max="3" width="9.28125" style="2" bestFit="1" customWidth="1"/>
    <col min="4" max="4" width="9.7109375" style="2" bestFit="1" customWidth="1"/>
    <col min="5" max="5" width="8.7109375" style="2" bestFit="1" customWidth="1"/>
    <col min="6" max="7" width="9.28125" style="2" bestFit="1" customWidth="1"/>
    <col min="8" max="16384" width="9.140625" style="2" customWidth="1"/>
  </cols>
  <sheetData>
    <row r="1" spans="1:9" ht="20.25">
      <c r="A1" s="23" t="s">
        <v>45</v>
      </c>
      <c r="B1" s="23"/>
      <c r="C1" s="23"/>
      <c r="D1" s="23"/>
      <c r="E1" s="23"/>
      <c r="F1" s="23"/>
      <c r="G1" s="23"/>
      <c r="H1" s="23"/>
      <c r="I1" s="23"/>
    </row>
    <row r="2" spans="1:9" ht="12.75">
      <c r="A2" s="5" t="s">
        <v>27</v>
      </c>
      <c r="B2" s="6"/>
      <c r="C2" s="6"/>
      <c r="D2" s="6"/>
      <c r="E2" s="6"/>
      <c r="F2" s="6"/>
      <c r="G2" s="6"/>
      <c r="H2" s="6"/>
      <c r="I2" s="6"/>
    </row>
    <row r="3" spans="1:9" ht="12.75">
      <c r="A3" s="5"/>
      <c r="B3" s="6"/>
      <c r="C3" s="6"/>
      <c r="D3" s="6"/>
      <c r="E3" s="6"/>
      <c r="F3" s="6"/>
      <c r="G3" s="6"/>
      <c r="H3" s="6"/>
      <c r="I3" s="6"/>
    </row>
    <row r="4" spans="1:9" s="1" customFormat="1" ht="12.75">
      <c r="A4" s="7"/>
      <c r="B4" s="7" t="s">
        <v>22</v>
      </c>
      <c r="C4" s="7" t="s">
        <v>23</v>
      </c>
      <c r="D4" s="7" t="s">
        <v>24</v>
      </c>
      <c r="E4" s="7" t="s">
        <v>25</v>
      </c>
      <c r="F4" s="7" t="s">
        <v>33</v>
      </c>
      <c r="G4" s="7" t="s">
        <v>26</v>
      </c>
      <c r="H4" s="7"/>
      <c r="I4" s="7" t="s">
        <v>1</v>
      </c>
    </row>
    <row r="5" spans="1:9" ht="12.75">
      <c r="A5" s="5" t="s">
        <v>0</v>
      </c>
      <c r="B5" s="8"/>
      <c r="C5" s="8">
        <f>B33</f>
        <v>-1263.5</v>
      </c>
      <c r="D5" s="8">
        <f>C33</f>
        <v>-1925.0291666666662</v>
      </c>
      <c r="E5" s="8">
        <f>D33</f>
        <v>-3179.5710763888883</v>
      </c>
      <c r="F5" s="8">
        <f>E33</f>
        <v>-2557.067502025462</v>
      </c>
      <c r="G5" s="8">
        <f>F33</f>
        <v>-2641.8763978756742</v>
      </c>
      <c r="H5" s="16"/>
      <c r="I5" s="8"/>
    </row>
    <row r="6" spans="1:9" ht="12.75">
      <c r="A6" s="5"/>
      <c r="B6" s="8"/>
      <c r="C6" s="8"/>
      <c r="D6" s="8"/>
      <c r="E6" s="8"/>
      <c r="F6" s="8"/>
      <c r="G6" s="8"/>
      <c r="H6" s="16"/>
      <c r="I6" s="8"/>
    </row>
    <row r="7" spans="1:9" ht="12.75">
      <c r="A7" s="9" t="s">
        <v>21</v>
      </c>
      <c r="B7" s="8"/>
      <c r="C7" s="8"/>
      <c r="D7" s="8"/>
      <c r="E7" s="8"/>
      <c r="F7" s="8"/>
      <c r="G7" s="8"/>
      <c r="H7" s="16"/>
      <c r="I7" s="8"/>
    </row>
    <row r="8" spans="1:9" ht="12.75">
      <c r="A8" s="5" t="s">
        <v>2</v>
      </c>
      <c r="B8" s="4">
        <v>4000</v>
      </c>
      <c r="C8" s="4">
        <v>3250</v>
      </c>
      <c r="D8" s="4">
        <v>2500</v>
      </c>
      <c r="E8" s="4">
        <v>6250</v>
      </c>
      <c r="F8" s="4">
        <v>4000</v>
      </c>
      <c r="G8" s="4">
        <v>2650</v>
      </c>
      <c r="H8" s="16"/>
      <c r="I8" s="8">
        <f>SUM(B8:G8)</f>
        <v>22650</v>
      </c>
    </row>
    <row r="9" spans="1:9" ht="12.75">
      <c r="A9" s="5" t="s">
        <v>3</v>
      </c>
      <c r="B9" s="10">
        <f aca="true" t="shared" si="0" ref="B9:G9">(B8/100*17.5)</f>
        <v>700</v>
      </c>
      <c r="C9" s="10">
        <f t="shared" si="0"/>
        <v>568.75</v>
      </c>
      <c r="D9" s="10">
        <f t="shared" si="0"/>
        <v>437.5</v>
      </c>
      <c r="E9" s="10">
        <f t="shared" si="0"/>
        <v>1093.75</v>
      </c>
      <c r="F9" s="10">
        <f t="shared" si="0"/>
        <v>700</v>
      </c>
      <c r="G9" s="10">
        <f t="shared" si="0"/>
        <v>463.75</v>
      </c>
      <c r="H9" s="16"/>
      <c r="I9" s="8">
        <f aca="true" t="shared" si="1" ref="I9:I31">SUM(B9:G9)</f>
        <v>3963.75</v>
      </c>
    </row>
    <row r="10" spans="1:9" ht="12.75">
      <c r="A10" s="5" t="s">
        <v>28</v>
      </c>
      <c r="B10" s="15"/>
      <c r="C10" s="15"/>
      <c r="D10" s="15"/>
      <c r="E10" s="15"/>
      <c r="F10" s="15"/>
      <c r="G10" s="15"/>
      <c r="H10" s="16"/>
      <c r="I10" s="8">
        <f t="shared" si="1"/>
        <v>0</v>
      </c>
    </row>
    <row r="11" spans="1:9" ht="12.75">
      <c r="A11" s="5" t="s">
        <v>4</v>
      </c>
      <c r="B11" s="15"/>
      <c r="C11" s="15"/>
      <c r="D11" s="15"/>
      <c r="E11" s="15"/>
      <c r="F11" s="15"/>
      <c r="G11" s="15"/>
      <c r="H11" s="16"/>
      <c r="I11" s="8">
        <f t="shared" si="1"/>
        <v>0</v>
      </c>
    </row>
    <row r="12" spans="1:9" ht="12.75">
      <c r="A12" s="5" t="s">
        <v>5</v>
      </c>
      <c r="B12" s="15"/>
      <c r="C12" s="15"/>
      <c r="D12" s="15"/>
      <c r="E12" s="15"/>
      <c r="F12" s="15"/>
      <c r="G12" s="15"/>
      <c r="H12" s="16"/>
      <c r="I12" s="8">
        <f t="shared" si="1"/>
        <v>0</v>
      </c>
    </row>
    <row r="13" spans="1:9" ht="12.75">
      <c r="A13" s="5"/>
      <c r="B13" s="8"/>
      <c r="C13" s="8"/>
      <c r="D13" s="8"/>
      <c r="E13" s="8"/>
      <c r="F13" s="8"/>
      <c r="G13" s="8"/>
      <c r="H13" s="16"/>
      <c r="I13" s="8"/>
    </row>
    <row r="14" spans="1:9" ht="12.75">
      <c r="A14" s="5" t="s">
        <v>1</v>
      </c>
      <c r="B14" s="8">
        <f aca="true" t="shared" si="2" ref="B14:G14">SUM(B8:B12)</f>
        <v>4700</v>
      </c>
      <c r="C14" s="8">
        <f t="shared" si="2"/>
        <v>3818.75</v>
      </c>
      <c r="D14" s="8">
        <f t="shared" si="2"/>
        <v>2937.5</v>
      </c>
      <c r="E14" s="8">
        <f t="shared" si="2"/>
        <v>7343.75</v>
      </c>
      <c r="F14" s="8">
        <f t="shared" si="2"/>
        <v>4700</v>
      </c>
      <c r="G14" s="8">
        <f t="shared" si="2"/>
        <v>3113.75</v>
      </c>
      <c r="H14" s="16"/>
      <c r="I14" s="8">
        <f t="shared" si="1"/>
        <v>26613.75</v>
      </c>
    </row>
    <row r="15" spans="1:9" ht="12.75">
      <c r="A15" s="5"/>
      <c r="B15" s="8"/>
      <c r="C15" s="8"/>
      <c r="D15" s="8"/>
      <c r="E15" s="8"/>
      <c r="F15" s="8"/>
      <c r="G15" s="8"/>
      <c r="H15" s="16"/>
      <c r="I15" s="8"/>
    </row>
    <row r="16" spans="1:9" ht="12.75">
      <c r="A16" s="9" t="s">
        <v>6</v>
      </c>
      <c r="B16" s="8"/>
      <c r="C16" s="8"/>
      <c r="D16" s="8"/>
      <c r="E16" s="8"/>
      <c r="F16" s="8"/>
      <c r="G16" s="8"/>
      <c r="H16" s="16"/>
      <c r="I16" s="8"/>
    </row>
    <row r="17" spans="1:9" ht="12.75">
      <c r="A17" s="5" t="s">
        <v>7</v>
      </c>
      <c r="B17" s="4">
        <v>1500</v>
      </c>
      <c r="C17" s="4">
        <v>1250</v>
      </c>
      <c r="D17" s="4">
        <v>1000</v>
      </c>
      <c r="E17" s="4">
        <v>2250</v>
      </c>
      <c r="F17" s="4">
        <v>1500</v>
      </c>
      <c r="G17" s="4">
        <v>1050</v>
      </c>
      <c r="H17" s="16"/>
      <c r="I17" s="8">
        <f t="shared" si="1"/>
        <v>8550</v>
      </c>
    </row>
    <row r="18" spans="1:9" ht="12.75">
      <c r="A18" s="5" t="s">
        <v>8</v>
      </c>
      <c r="B18" s="10">
        <f aca="true" t="shared" si="3" ref="B18:G18">(B17/100*17.5)</f>
        <v>262.5</v>
      </c>
      <c r="C18" s="10">
        <f t="shared" si="3"/>
        <v>218.75</v>
      </c>
      <c r="D18" s="10">
        <f t="shared" si="3"/>
        <v>175</v>
      </c>
      <c r="E18" s="10">
        <f t="shared" si="3"/>
        <v>393.75</v>
      </c>
      <c r="F18" s="10">
        <f t="shared" si="3"/>
        <v>262.5</v>
      </c>
      <c r="G18" s="10">
        <f t="shared" si="3"/>
        <v>183.75</v>
      </c>
      <c r="H18" s="16"/>
      <c r="I18" s="8">
        <f t="shared" si="1"/>
        <v>1496.25</v>
      </c>
    </row>
    <row r="19" spans="1:9" ht="12.75">
      <c r="A19" s="5" t="s">
        <v>9</v>
      </c>
      <c r="B19" s="10"/>
      <c r="C19" s="10"/>
      <c r="D19" s="10"/>
      <c r="E19" s="10">
        <f>SUM(B9:D9)-SUM(B18:D18)</f>
        <v>1050</v>
      </c>
      <c r="F19" s="10"/>
      <c r="G19" s="10"/>
      <c r="H19" s="16"/>
      <c r="I19" s="8">
        <f t="shared" si="1"/>
        <v>1050</v>
      </c>
    </row>
    <row r="20" spans="1:9" ht="12.75">
      <c r="A20" s="5" t="s">
        <v>10</v>
      </c>
      <c r="B20" s="4">
        <v>1200</v>
      </c>
      <c r="C20" s="4"/>
      <c r="D20" s="4"/>
      <c r="E20" s="4"/>
      <c r="F20" s="4"/>
      <c r="G20" s="4"/>
      <c r="H20" s="16"/>
      <c r="I20" s="8">
        <f t="shared" si="1"/>
        <v>1200</v>
      </c>
    </row>
    <row r="21" spans="1:9" ht="12.75">
      <c r="A21" s="5" t="s">
        <v>11</v>
      </c>
      <c r="B21" s="4">
        <v>55</v>
      </c>
      <c r="C21" s="4">
        <v>55</v>
      </c>
      <c r="D21" s="4">
        <v>55</v>
      </c>
      <c r="E21" s="4">
        <v>55</v>
      </c>
      <c r="F21" s="4">
        <v>55</v>
      </c>
      <c r="G21" s="4">
        <v>55</v>
      </c>
      <c r="H21" s="16"/>
      <c r="I21" s="8">
        <f t="shared" si="1"/>
        <v>330</v>
      </c>
    </row>
    <row r="22" spans="1:9" ht="12.75">
      <c r="A22" s="5" t="s">
        <v>37</v>
      </c>
      <c r="B22" s="4"/>
      <c r="C22" s="4"/>
      <c r="D22" s="4"/>
      <c r="E22" s="4"/>
      <c r="F22" s="4"/>
      <c r="G22" s="4"/>
      <c r="H22" s="16"/>
      <c r="I22" s="8">
        <f t="shared" si="1"/>
        <v>0</v>
      </c>
    </row>
    <row r="23" spans="1:9" ht="12.75">
      <c r="A23" s="5" t="s">
        <v>13</v>
      </c>
      <c r="B23" s="4"/>
      <c r="C23" s="4"/>
      <c r="D23" s="4"/>
      <c r="E23" s="4"/>
      <c r="F23" s="4"/>
      <c r="G23" s="4"/>
      <c r="H23" s="16"/>
      <c r="I23" s="8">
        <f t="shared" si="1"/>
        <v>0</v>
      </c>
    </row>
    <row r="24" spans="1:9" ht="12.75">
      <c r="A24" s="5" t="s">
        <v>14</v>
      </c>
      <c r="B24" s="4">
        <v>345</v>
      </c>
      <c r="C24" s="4">
        <v>345</v>
      </c>
      <c r="D24" s="4">
        <v>345</v>
      </c>
      <c r="E24" s="4">
        <v>345</v>
      </c>
      <c r="F24" s="4">
        <v>345</v>
      </c>
      <c r="G24" s="4">
        <v>345</v>
      </c>
      <c r="H24" s="16"/>
      <c r="I24" s="8">
        <f t="shared" si="1"/>
        <v>2070</v>
      </c>
    </row>
    <row r="25" spans="1:9" ht="12.75">
      <c r="A25" s="5" t="s">
        <v>15</v>
      </c>
      <c r="B25" s="4">
        <v>1500</v>
      </c>
      <c r="C25" s="4">
        <v>1500</v>
      </c>
      <c r="D25" s="4">
        <v>1500</v>
      </c>
      <c r="E25" s="4">
        <v>1500</v>
      </c>
      <c r="F25" s="4">
        <v>1500</v>
      </c>
      <c r="G25" s="4">
        <v>1500</v>
      </c>
      <c r="H25" s="16"/>
      <c r="I25" s="8">
        <f t="shared" si="1"/>
        <v>9000</v>
      </c>
    </row>
    <row r="26" spans="1:9" ht="12.75">
      <c r="A26" s="5" t="s">
        <v>16</v>
      </c>
      <c r="B26" s="4">
        <v>25</v>
      </c>
      <c r="C26" s="4">
        <v>25</v>
      </c>
      <c r="D26" s="4">
        <v>25</v>
      </c>
      <c r="E26" s="4">
        <v>25</v>
      </c>
      <c r="F26" s="4">
        <v>25</v>
      </c>
      <c r="G26" s="4">
        <v>25</v>
      </c>
      <c r="H26" s="16"/>
      <c r="I26" s="8">
        <f t="shared" si="1"/>
        <v>150</v>
      </c>
    </row>
    <row r="27" spans="1:9" ht="12.75">
      <c r="A27" s="5" t="s">
        <v>17</v>
      </c>
      <c r="B27" s="4">
        <v>76</v>
      </c>
      <c r="C27" s="4">
        <v>76</v>
      </c>
      <c r="D27" s="4">
        <v>76</v>
      </c>
      <c r="E27" s="4">
        <v>76</v>
      </c>
      <c r="F27" s="4">
        <v>76</v>
      </c>
      <c r="G27" s="4">
        <v>76</v>
      </c>
      <c r="H27" s="16"/>
      <c r="I27" s="8">
        <f t="shared" si="1"/>
        <v>456</v>
      </c>
    </row>
    <row r="28" spans="1:9" ht="12.75">
      <c r="A28" s="5" t="s">
        <v>18</v>
      </c>
      <c r="B28" s="4">
        <v>1000</v>
      </c>
      <c r="C28" s="4">
        <v>1000</v>
      </c>
      <c r="D28" s="4">
        <v>1000</v>
      </c>
      <c r="E28" s="4">
        <v>1000</v>
      </c>
      <c r="F28" s="4">
        <v>1000</v>
      </c>
      <c r="G28" s="4">
        <v>1000</v>
      </c>
      <c r="H28" s="16"/>
      <c r="I28" s="8">
        <f t="shared" si="1"/>
        <v>6000</v>
      </c>
    </row>
    <row r="29" spans="1:9" ht="12.75">
      <c r="A29" s="5" t="s">
        <v>19</v>
      </c>
      <c r="B29" s="10"/>
      <c r="C29" s="10">
        <f>IF(B33&lt;=0,(-B33/100*10)/12,0)</f>
        <v>10.529166666666667</v>
      </c>
      <c r="D29" s="10">
        <f>IF(C33&lt;=0,(-C33/100*10)/12,0)</f>
        <v>16.04190972222222</v>
      </c>
      <c r="E29" s="10">
        <f>IF(D33&lt;=0,(-D33/100*10)/12,0)</f>
        <v>26.49642563657407</v>
      </c>
      <c r="F29" s="10">
        <f>IF(E33&lt;=0,(-E33/100*10)/12,0)</f>
        <v>21.308895850212185</v>
      </c>
      <c r="G29" s="10">
        <f>IF(F33&lt;=0,(-F33/100*10)/12,0)</f>
        <v>22.01563664896395</v>
      </c>
      <c r="H29" s="16"/>
      <c r="I29" s="8">
        <f t="shared" si="1"/>
        <v>96.39203452463909</v>
      </c>
    </row>
    <row r="30" spans="1:9" ht="12.75">
      <c r="A30" s="5"/>
      <c r="B30" s="10"/>
      <c r="C30" s="10"/>
      <c r="D30" s="10"/>
      <c r="E30" s="10"/>
      <c r="F30" s="10"/>
      <c r="G30" s="10"/>
      <c r="H30" s="16"/>
      <c r="I30" s="8"/>
    </row>
    <row r="31" spans="1:9" ht="12.75">
      <c r="A31" s="5" t="s">
        <v>1</v>
      </c>
      <c r="B31" s="10">
        <f aca="true" t="shared" si="4" ref="B31:G31">SUM(B17:B29)</f>
        <v>5963.5</v>
      </c>
      <c r="C31" s="10">
        <f t="shared" si="4"/>
        <v>4480.279166666666</v>
      </c>
      <c r="D31" s="10">
        <f t="shared" si="4"/>
        <v>4192.041909722222</v>
      </c>
      <c r="E31" s="10">
        <f t="shared" si="4"/>
        <v>6721.246425636574</v>
      </c>
      <c r="F31" s="10">
        <f t="shared" si="4"/>
        <v>4784.808895850212</v>
      </c>
      <c r="G31" s="10">
        <f t="shared" si="4"/>
        <v>4256.765636648964</v>
      </c>
      <c r="H31" s="16"/>
      <c r="I31" s="8">
        <f t="shared" si="1"/>
        <v>30398.64203452464</v>
      </c>
    </row>
    <row r="32" spans="1:9" ht="12.75">
      <c r="A32" s="5"/>
      <c r="B32" s="10"/>
      <c r="C32" s="10"/>
      <c r="D32" s="10"/>
      <c r="E32" s="10"/>
      <c r="F32" s="10"/>
      <c r="G32" s="10"/>
      <c r="H32" s="16"/>
      <c r="I32" s="8"/>
    </row>
    <row r="33" spans="1:9" ht="12.75">
      <c r="A33" s="5" t="s">
        <v>20</v>
      </c>
      <c r="B33" s="10">
        <f aca="true" t="shared" si="5" ref="B33:G33">SUM(B14-B31)+B5</f>
        <v>-1263.5</v>
      </c>
      <c r="C33" s="10">
        <f t="shared" si="5"/>
        <v>-1925.0291666666662</v>
      </c>
      <c r="D33" s="10">
        <f t="shared" si="5"/>
        <v>-3179.5710763888883</v>
      </c>
      <c r="E33" s="10">
        <f t="shared" si="5"/>
        <v>-2557.067502025462</v>
      </c>
      <c r="F33" s="10">
        <f t="shared" si="5"/>
        <v>-2641.8763978756742</v>
      </c>
      <c r="G33" s="10">
        <f t="shared" si="5"/>
        <v>-3784.892034524638</v>
      </c>
      <c r="H33" s="16"/>
      <c r="I33" s="8">
        <f>B5+I14-I31</f>
        <v>-3784.8920345246406</v>
      </c>
    </row>
    <row r="34" spans="1:9" ht="34.5" customHeight="1">
      <c r="A34" s="24" t="s">
        <v>38</v>
      </c>
      <c r="B34" s="24"/>
      <c r="C34" s="24"/>
      <c r="D34" s="24"/>
      <c r="E34" s="24"/>
      <c r="F34" s="24"/>
      <c r="G34" s="24"/>
      <c r="H34" s="24"/>
      <c r="I34" s="24"/>
    </row>
    <row r="35" spans="1:9" ht="50.25" customHeight="1">
      <c r="A35" s="25" t="s">
        <v>39</v>
      </c>
      <c r="B35" s="25"/>
      <c r="C35" s="25"/>
      <c r="D35" s="25" t="s">
        <v>40</v>
      </c>
      <c r="E35" s="25"/>
      <c r="F35" s="25"/>
      <c r="G35" s="25" t="s">
        <v>41</v>
      </c>
      <c r="H35" s="25"/>
      <c r="I35" s="25"/>
    </row>
    <row r="36" spans="1:9" ht="39.75" customHeight="1">
      <c r="A36" s="22"/>
      <c r="B36" s="22"/>
      <c r="C36" s="22"/>
      <c r="D36" s="22"/>
      <c r="E36" s="22"/>
      <c r="F36" s="22"/>
      <c r="G36" s="22"/>
      <c r="H36" s="22"/>
      <c r="I36" s="22"/>
    </row>
    <row r="37" spans="1:9" ht="45" customHeight="1">
      <c r="A37" s="22"/>
      <c r="B37" s="22"/>
      <c r="C37" s="22"/>
      <c r="D37" s="22"/>
      <c r="E37" s="22"/>
      <c r="F37" s="22"/>
      <c r="G37" s="22"/>
      <c r="H37" s="22"/>
      <c r="I37" s="22"/>
    </row>
    <row r="38" spans="1:9" ht="185.25" customHeight="1">
      <c r="A38" s="22"/>
      <c r="B38" s="22"/>
      <c r="C38" s="22"/>
      <c r="D38" s="22"/>
      <c r="E38" s="22"/>
      <c r="F38" s="22"/>
      <c r="G38" s="22"/>
      <c r="H38" s="22"/>
      <c r="I38" s="22"/>
    </row>
  </sheetData>
  <sheetProtection/>
  <mergeCells count="8">
    <mergeCell ref="A36:C38"/>
    <mergeCell ref="D36:F38"/>
    <mergeCell ref="G36:I38"/>
    <mergeCell ref="A1:I1"/>
    <mergeCell ref="A34:I34"/>
    <mergeCell ref="A35:C35"/>
    <mergeCell ref="D35:F35"/>
    <mergeCell ref="G35:I35"/>
  </mergeCells>
  <printOptions/>
  <pageMargins left="0.75" right="0.75" top="1" bottom="1" header="0.5" footer="0.5"/>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C25">
      <selection activeCell="C39" sqref="A39:IV348"/>
    </sheetView>
  </sheetViews>
  <sheetFormatPr defaultColWidth="9.140625" defaultRowHeight="12.75"/>
  <cols>
    <col min="1" max="1" width="19.00390625" style="3" customWidth="1"/>
    <col min="2" max="2" width="9.7109375" style="2" bestFit="1" customWidth="1"/>
    <col min="3" max="3" width="9.28125" style="2" bestFit="1" customWidth="1"/>
    <col min="4" max="4" width="9.7109375" style="2" bestFit="1" customWidth="1"/>
    <col min="5" max="5" width="8.7109375" style="2" bestFit="1" customWidth="1"/>
    <col min="6" max="7" width="9.28125" style="2" bestFit="1" customWidth="1"/>
    <col min="8" max="16384" width="9.140625" style="2" customWidth="1"/>
  </cols>
  <sheetData>
    <row r="1" spans="1:9" ht="20.25">
      <c r="A1" s="23" t="s">
        <v>36</v>
      </c>
      <c r="B1" s="23"/>
      <c r="C1" s="23"/>
      <c r="D1" s="23"/>
      <c r="E1" s="23"/>
      <c r="F1" s="23"/>
      <c r="G1" s="23"/>
      <c r="H1" s="23"/>
      <c r="I1" s="23"/>
    </row>
    <row r="2" spans="1:9" ht="12.75">
      <c r="A2" s="5" t="s">
        <v>27</v>
      </c>
      <c r="B2" s="6"/>
      <c r="C2" s="6"/>
      <c r="D2" s="6"/>
      <c r="E2" s="6"/>
      <c r="F2" s="6"/>
      <c r="G2" s="6"/>
      <c r="H2" s="6"/>
      <c r="I2" s="6"/>
    </row>
    <row r="3" spans="1:9" s="1" customFormat="1" ht="12.75">
      <c r="A3" s="5"/>
      <c r="B3" s="6"/>
      <c r="C3" s="6"/>
      <c r="D3" s="6"/>
      <c r="E3" s="6"/>
      <c r="F3" s="6"/>
      <c r="G3" s="6"/>
      <c r="H3" s="6"/>
      <c r="I3" s="6"/>
    </row>
    <row r="4" spans="1:9" ht="12.75">
      <c r="A4" s="7"/>
      <c r="B4" s="7" t="s">
        <v>22</v>
      </c>
      <c r="C4" s="7" t="s">
        <v>23</v>
      </c>
      <c r="D4" s="7" t="s">
        <v>24</v>
      </c>
      <c r="E4" s="7" t="s">
        <v>25</v>
      </c>
      <c r="F4" s="7" t="s">
        <v>33</v>
      </c>
      <c r="G4" s="7" t="s">
        <v>26</v>
      </c>
      <c r="H4" s="7"/>
      <c r="I4" s="7" t="s">
        <v>1</v>
      </c>
    </row>
    <row r="5" spans="1:9" ht="12.75">
      <c r="A5" s="5" t="s">
        <v>0</v>
      </c>
      <c r="B5" s="4"/>
      <c r="C5" s="8">
        <f>B33</f>
        <v>414</v>
      </c>
      <c r="D5" s="8">
        <f>C33</f>
        <v>240.5</v>
      </c>
      <c r="E5" s="8">
        <f>D33</f>
        <v>-520.5</v>
      </c>
      <c r="F5" s="8">
        <f>E33</f>
        <v>339.16250000000036</v>
      </c>
      <c r="G5" s="8">
        <f>F33</f>
        <v>753.1625000000004</v>
      </c>
      <c r="H5" s="16"/>
      <c r="I5" s="8"/>
    </row>
    <row r="6" spans="1:9" ht="12.75">
      <c r="A6" s="5"/>
      <c r="B6" s="8"/>
      <c r="C6" s="8"/>
      <c r="D6" s="8"/>
      <c r="E6" s="8"/>
      <c r="F6" s="8"/>
      <c r="G6" s="8"/>
      <c r="H6" s="16"/>
      <c r="I6" s="8"/>
    </row>
    <row r="7" spans="1:9" ht="12.75">
      <c r="A7" s="9" t="s">
        <v>21</v>
      </c>
      <c r="B7" s="8"/>
      <c r="C7" s="8"/>
      <c r="D7" s="8"/>
      <c r="E7" s="8"/>
      <c r="F7" s="8"/>
      <c r="G7" s="8"/>
      <c r="H7" s="16"/>
      <c r="I7" s="8"/>
    </row>
    <row r="8" spans="1:9" ht="12.75">
      <c r="A8" s="5" t="s">
        <v>2</v>
      </c>
      <c r="B8" s="4">
        <v>4500</v>
      </c>
      <c r="C8" s="4">
        <v>3750</v>
      </c>
      <c r="D8" s="4">
        <v>3000</v>
      </c>
      <c r="E8" s="4">
        <v>6750</v>
      </c>
      <c r="F8" s="4">
        <v>4500</v>
      </c>
      <c r="G8" s="4">
        <v>3150</v>
      </c>
      <c r="H8" s="16"/>
      <c r="I8" s="8">
        <f>SUM(B8:G8)</f>
        <v>25650</v>
      </c>
    </row>
    <row r="9" spans="1:9" ht="12.75">
      <c r="A9" s="5" t="s">
        <v>3</v>
      </c>
      <c r="B9" s="10">
        <f aca="true" t="shared" si="0" ref="B9:G9">(B8/100*17.5)</f>
        <v>787.5</v>
      </c>
      <c r="C9" s="10">
        <f t="shared" si="0"/>
        <v>656.25</v>
      </c>
      <c r="D9" s="10">
        <f t="shared" si="0"/>
        <v>525</v>
      </c>
      <c r="E9" s="10">
        <f t="shared" si="0"/>
        <v>1181.25</v>
      </c>
      <c r="F9" s="10">
        <f t="shared" si="0"/>
        <v>787.5</v>
      </c>
      <c r="G9" s="10">
        <f t="shared" si="0"/>
        <v>551.25</v>
      </c>
      <c r="H9" s="16"/>
      <c r="I9" s="8">
        <f aca="true" t="shared" si="1" ref="I9:I31">SUM(B9:G9)</f>
        <v>4488.75</v>
      </c>
    </row>
    <row r="10" spans="1:9" ht="12.75">
      <c r="A10" s="5" t="s">
        <v>28</v>
      </c>
      <c r="B10" s="15"/>
      <c r="C10" s="15"/>
      <c r="D10" s="15"/>
      <c r="E10" s="15"/>
      <c r="F10" s="15"/>
      <c r="G10" s="15"/>
      <c r="H10" s="16"/>
      <c r="I10" s="8">
        <f t="shared" si="1"/>
        <v>0</v>
      </c>
    </row>
    <row r="11" spans="1:9" ht="12.75">
      <c r="A11" s="5" t="s">
        <v>4</v>
      </c>
      <c r="B11" s="15"/>
      <c r="C11" s="15"/>
      <c r="D11" s="15"/>
      <c r="E11" s="15"/>
      <c r="F11" s="15"/>
      <c r="G11" s="15"/>
      <c r="H11" s="16"/>
      <c r="I11" s="8">
        <f t="shared" si="1"/>
        <v>0</v>
      </c>
    </row>
    <row r="12" spans="1:9" ht="12.75">
      <c r="A12" s="5" t="s">
        <v>5</v>
      </c>
      <c r="B12" s="15"/>
      <c r="C12" s="15"/>
      <c r="D12" s="15"/>
      <c r="E12" s="15"/>
      <c r="F12" s="15"/>
      <c r="G12" s="15"/>
      <c r="H12" s="16"/>
      <c r="I12" s="8">
        <f t="shared" si="1"/>
        <v>0</v>
      </c>
    </row>
    <row r="13" spans="1:9" ht="12.75">
      <c r="A13" s="5"/>
      <c r="B13" s="8"/>
      <c r="C13" s="8"/>
      <c r="D13" s="8"/>
      <c r="E13" s="8"/>
      <c r="F13" s="8"/>
      <c r="G13" s="8"/>
      <c r="H13" s="16"/>
      <c r="I13" s="8"/>
    </row>
    <row r="14" spans="1:9" ht="12.75">
      <c r="A14" s="5" t="s">
        <v>1</v>
      </c>
      <c r="B14" s="8">
        <f aca="true" t="shared" si="2" ref="B14:G14">SUM(B8:B12)</f>
        <v>5287.5</v>
      </c>
      <c r="C14" s="8">
        <f t="shared" si="2"/>
        <v>4406.25</v>
      </c>
      <c r="D14" s="8">
        <f t="shared" si="2"/>
        <v>3525</v>
      </c>
      <c r="E14" s="8">
        <f t="shared" si="2"/>
        <v>7931.25</v>
      </c>
      <c r="F14" s="8">
        <f t="shared" si="2"/>
        <v>5287.5</v>
      </c>
      <c r="G14" s="8">
        <f t="shared" si="2"/>
        <v>3701.25</v>
      </c>
      <c r="H14" s="16"/>
      <c r="I14" s="8">
        <f t="shared" si="1"/>
        <v>30138.75</v>
      </c>
    </row>
    <row r="15" spans="1:9" ht="12.75">
      <c r="A15" s="5"/>
      <c r="B15" s="8"/>
      <c r="C15" s="8"/>
      <c r="D15" s="8"/>
      <c r="E15" s="8"/>
      <c r="F15" s="8"/>
      <c r="G15" s="8"/>
      <c r="H15" s="16"/>
      <c r="I15" s="8"/>
    </row>
    <row r="16" spans="1:9" ht="12.75">
      <c r="A16" s="9" t="s">
        <v>6</v>
      </c>
      <c r="B16" s="8"/>
      <c r="C16" s="8"/>
      <c r="D16" s="8"/>
      <c r="E16" s="8"/>
      <c r="F16" s="8"/>
      <c r="G16" s="8"/>
      <c r="H16" s="16"/>
      <c r="I16" s="8"/>
    </row>
    <row r="17" spans="1:9" ht="12.75">
      <c r="A17" s="5" t="s">
        <v>7</v>
      </c>
      <c r="B17" s="4">
        <v>1500</v>
      </c>
      <c r="C17" s="4">
        <v>1250</v>
      </c>
      <c r="D17" s="4">
        <v>1000</v>
      </c>
      <c r="E17" s="4">
        <v>2250</v>
      </c>
      <c r="F17" s="4">
        <v>1500</v>
      </c>
      <c r="G17" s="4">
        <v>1050</v>
      </c>
      <c r="H17" s="16"/>
      <c r="I17" s="8">
        <f t="shared" si="1"/>
        <v>8550</v>
      </c>
    </row>
    <row r="18" spans="1:9" ht="12.75">
      <c r="A18" s="5" t="s">
        <v>8</v>
      </c>
      <c r="B18" s="10">
        <f aca="true" t="shared" si="3" ref="B18:G18">(B17/100*17.5)</f>
        <v>262.5</v>
      </c>
      <c r="C18" s="10">
        <f t="shared" si="3"/>
        <v>218.75</v>
      </c>
      <c r="D18" s="10">
        <f t="shared" si="3"/>
        <v>175</v>
      </c>
      <c r="E18" s="10">
        <f t="shared" si="3"/>
        <v>393.75</v>
      </c>
      <c r="F18" s="10">
        <f t="shared" si="3"/>
        <v>262.5</v>
      </c>
      <c r="G18" s="10">
        <f t="shared" si="3"/>
        <v>183.75</v>
      </c>
      <c r="H18" s="16"/>
      <c r="I18" s="8">
        <f t="shared" si="1"/>
        <v>1496.25</v>
      </c>
    </row>
    <row r="19" spans="1:9" ht="12.75">
      <c r="A19" s="5" t="s">
        <v>9</v>
      </c>
      <c r="B19" s="10"/>
      <c r="C19" s="10"/>
      <c r="D19" s="10"/>
      <c r="E19" s="10">
        <f>SUM(B9:D9)-SUM(B18:D18)</f>
        <v>1312.5</v>
      </c>
      <c r="F19" s="10"/>
      <c r="G19" s="10"/>
      <c r="H19" s="16"/>
      <c r="I19" s="8">
        <f t="shared" si="1"/>
        <v>1312.5</v>
      </c>
    </row>
    <row r="20" spans="1:9" ht="12.75">
      <c r="A20" s="5" t="s">
        <v>10</v>
      </c>
      <c r="B20" s="4">
        <v>100</v>
      </c>
      <c r="C20" s="4">
        <v>100</v>
      </c>
      <c r="D20" s="4">
        <v>100</v>
      </c>
      <c r="E20" s="4">
        <v>100</v>
      </c>
      <c r="F20" s="4">
        <v>100</v>
      </c>
      <c r="G20" s="4">
        <v>100</v>
      </c>
      <c r="H20" s="16"/>
      <c r="I20" s="8">
        <f t="shared" si="1"/>
        <v>600</v>
      </c>
    </row>
    <row r="21" spans="1:9" ht="12.75">
      <c r="A21" s="5" t="s">
        <v>11</v>
      </c>
      <c r="B21" s="4">
        <v>55</v>
      </c>
      <c r="C21" s="4">
        <v>55</v>
      </c>
      <c r="D21" s="4">
        <v>55</v>
      </c>
      <c r="E21" s="4">
        <v>55</v>
      </c>
      <c r="F21" s="4">
        <v>55</v>
      </c>
      <c r="G21" s="4">
        <v>55</v>
      </c>
      <c r="H21" s="16"/>
      <c r="I21" s="8">
        <f t="shared" si="1"/>
        <v>330</v>
      </c>
    </row>
    <row r="22" spans="1:9" ht="12.75">
      <c r="A22" s="5" t="s">
        <v>37</v>
      </c>
      <c r="B22" s="4">
        <v>10</v>
      </c>
      <c r="C22" s="4">
        <v>10</v>
      </c>
      <c r="D22" s="4">
        <v>10</v>
      </c>
      <c r="E22" s="4">
        <v>10</v>
      </c>
      <c r="F22" s="4">
        <v>10</v>
      </c>
      <c r="G22" s="4">
        <v>10</v>
      </c>
      <c r="H22" s="16"/>
      <c r="I22" s="8">
        <f t="shared" si="1"/>
        <v>60</v>
      </c>
    </row>
    <row r="23" spans="1:9" ht="12.75">
      <c r="A23" s="5" t="s">
        <v>13</v>
      </c>
      <c r="B23" s="4"/>
      <c r="C23" s="4"/>
      <c r="D23" s="4"/>
      <c r="E23" s="4"/>
      <c r="F23" s="4"/>
      <c r="G23" s="4"/>
      <c r="H23" s="16"/>
      <c r="I23" s="8">
        <f t="shared" si="1"/>
        <v>0</v>
      </c>
    </row>
    <row r="24" spans="1:9" ht="12.75">
      <c r="A24" s="5" t="s">
        <v>14</v>
      </c>
      <c r="B24" s="4">
        <v>345</v>
      </c>
      <c r="C24" s="4">
        <v>345</v>
      </c>
      <c r="D24" s="4">
        <v>345</v>
      </c>
      <c r="E24" s="4">
        <v>345</v>
      </c>
      <c r="F24" s="4">
        <v>345</v>
      </c>
      <c r="G24" s="4">
        <v>345</v>
      </c>
      <c r="H24" s="16"/>
      <c r="I24" s="8">
        <f t="shared" si="1"/>
        <v>2070</v>
      </c>
    </row>
    <row r="25" spans="1:9" ht="12.75">
      <c r="A25" s="5" t="s">
        <v>15</v>
      </c>
      <c r="B25" s="4">
        <v>1500</v>
      </c>
      <c r="C25" s="4">
        <v>1500</v>
      </c>
      <c r="D25" s="4">
        <v>1500</v>
      </c>
      <c r="E25" s="4">
        <v>1500</v>
      </c>
      <c r="F25" s="4">
        <v>1500</v>
      </c>
      <c r="G25" s="4">
        <v>1500</v>
      </c>
      <c r="H25" s="16"/>
      <c r="I25" s="8">
        <f t="shared" si="1"/>
        <v>9000</v>
      </c>
    </row>
    <row r="26" spans="1:9" ht="12.75">
      <c r="A26" s="5" t="s">
        <v>16</v>
      </c>
      <c r="B26" s="4">
        <v>25</v>
      </c>
      <c r="C26" s="4">
        <v>25</v>
      </c>
      <c r="D26" s="4">
        <v>25</v>
      </c>
      <c r="E26" s="4">
        <v>25</v>
      </c>
      <c r="F26" s="4">
        <v>25</v>
      </c>
      <c r="G26" s="4">
        <v>25</v>
      </c>
      <c r="H26" s="16"/>
      <c r="I26" s="8">
        <f t="shared" si="1"/>
        <v>150</v>
      </c>
    </row>
    <row r="27" spans="1:9" ht="12.75">
      <c r="A27" s="5" t="s">
        <v>17</v>
      </c>
      <c r="B27" s="4">
        <v>76</v>
      </c>
      <c r="C27" s="4">
        <v>76</v>
      </c>
      <c r="D27" s="4">
        <v>76</v>
      </c>
      <c r="E27" s="4">
        <v>76</v>
      </c>
      <c r="F27" s="4">
        <v>76</v>
      </c>
      <c r="G27" s="4">
        <v>76</v>
      </c>
      <c r="H27" s="16"/>
      <c r="I27" s="8">
        <f t="shared" si="1"/>
        <v>456</v>
      </c>
    </row>
    <row r="28" spans="1:9" ht="12.75">
      <c r="A28" s="5" t="s">
        <v>18</v>
      </c>
      <c r="B28" s="4">
        <v>1000</v>
      </c>
      <c r="C28" s="4">
        <v>1000</v>
      </c>
      <c r="D28" s="4">
        <v>1000</v>
      </c>
      <c r="E28" s="4">
        <v>1000</v>
      </c>
      <c r="F28" s="4">
        <v>1000</v>
      </c>
      <c r="G28" s="4">
        <v>1000</v>
      </c>
      <c r="H28" s="16"/>
      <c r="I28" s="8">
        <f t="shared" si="1"/>
        <v>6000</v>
      </c>
    </row>
    <row r="29" spans="1:9" ht="12.75">
      <c r="A29" s="5" t="s">
        <v>19</v>
      </c>
      <c r="B29" s="10"/>
      <c r="C29" s="10">
        <f>IF(B33&lt;=0,(-B33/100*10)/12,0)</f>
        <v>0</v>
      </c>
      <c r="D29" s="10">
        <f>IF(C33&lt;=0,(-C33/100*10)/12,0)</f>
        <v>0</v>
      </c>
      <c r="E29" s="10">
        <f>IF(D33&lt;=0,(-D33/100*10)/12,0)</f>
        <v>4.3374999999999995</v>
      </c>
      <c r="F29" s="10">
        <f>IF(E33&lt;=0,(-E33/100*10)/12,0)</f>
        <v>0</v>
      </c>
      <c r="G29" s="10">
        <f>IF(F33&lt;=0,(-F33/100*10)/12,0)</f>
        <v>0</v>
      </c>
      <c r="H29" s="16"/>
      <c r="I29" s="8">
        <f t="shared" si="1"/>
        <v>4.3374999999999995</v>
      </c>
    </row>
    <row r="30" spans="1:9" ht="12.75">
      <c r="A30" s="5"/>
      <c r="B30" s="10"/>
      <c r="C30" s="10"/>
      <c r="D30" s="10"/>
      <c r="E30" s="10"/>
      <c r="F30" s="10"/>
      <c r="G30" s="10"/>
      <c r="H30" s="16"/>
      <c r="I30" s="8"/>
    </row>
    <row r="31" spans="1:9" ht="12.75">
      <c r="A31" s="5" t="s">
        <v>1</v>
      </c>
      <c r="B31" s="10">
        <f aca="true" t="shared" si="4" ref="B31:G31">SUM(B17:B29)</f>
        <v>4873.5</v>
      </c>
      <c r="C31" s="10">
        <f t="shared" si="4"/>
        <v>4579.75</v>
      </c>
      <c r="D31" s="10">
        <f t="shared" si="4"/>
        <v>4286</v>
      </c>
      <c r="E31" s="10">
        <f t="shared" si="4"/>
        <v>7071.5875</v>
      </c>
      <c r="F31" s="10">
        <f t="shared" si="4"/>
        <v>4873.5</v>
      </c>
      <c r="G31" s="10">
        <f t="shared" si="4"/>
        <v>4344.75</v>
      </c>
      <c r="H31" s="16"/>
      <c r="I31" s="8">
        <f t="shared" si="1"/>
        <v>30029.0875</v>
      </c>
    </row>
    <row r="32" spans="1:9" ht="12.75">
      <c r="A32" s="5"/>
      <c r="B32" s="10"/>
      <c r="C32" s="10"/>
      <c r="D32" s="10"/>
      <c r="E32" s="10"/>
      <c r="F32" s="10"/>
      <c r="G32" s="10"/>
      <c r="H32" s="16"/>
      <c r="I32" s="8"/>
    </row>
    <row r="33" spans="1:9" ht="36.75" customHeight="1">
      <c r="A33" s="5" t="s">
        <v>20</v>
      </c>
      <c r="B33" s="10">
        <f aca="true" t="shared" si="5" ref="B33:G33">SUM(B14-B31)+B5</f>
        <v>414</v>
      </c>
      <c r="C33" s="10">
        <f t="shared" si="5"/>
        <v>240.5</v>
      </c>
      <c r="D33" s="10">
        <f t="shared" si="5"/>
        <v>-520.5</v>
      </c>
      <c r="E33" s="10">
        <f t="shared" si="5"/>
        <v>339.16250000000036</v>
      </c>
      <c r="F33" s="10">
        <f t="shared" si="5"/>
        <v>753.1625000000004</v>
      </c>
      <c r="G33" s="10">
        <f t="shared" si="5"/>
        <v>109.66250000000036</v>
      </c>
      <c r="H33" s="16"/>
      <c r="I33" s="8">
        <f>B5+I14-I31</f>
        <v>109.66249999999854</v>
      </c>
    </row>
    <row r="34" spans="1:9" ht="54.75" customHeight="1">
      <c r="A34" s="24" t="s">
        <v>43</v>
      </c>
      <c r="B34" s="24"/>
      <c r="C34" s="24"/>
      <c r="D34" s="24"/>
      <c r="E34" s="24"/>
      <c r="F34" s="24"/>
      <c r="G34" s="24"/>
      <c r="H34" s="24"/>
      <c r="I34" s="24"/>
    </row>
    <row r="35" spans="1:9" ht="12.75" customHeight="1">
      <c r="A35" s="25" t="s">
        <v>39</v>
      </c>
      <c r="B35" s="25"/>
      <c r="C35" s="25"/>
      <c r="D35" s="25" t="s">
        <v>40</v>
      </c>
      <c r="E35" s="25"/>
      <c r="F35" s="25"/>
      <c r="G35" s="25" t="s">
        <v>41</v>
      </c>
      <c r="H35" s="25"/>
      <c r="I35" s="25"/>
    </row>
    <row r="36" spans="1:9" ht="12.75" customHeight="1">
      <c r="A36" s="22"/>
      <c r="B36" s="22"/>
      <c r="C36" s="22"/>
      <c r="D36" s="22"/>
      <c r="E36" s="22"/>
      <c r="F36" s="22"/>
      <c r="G36" s="22"/>
      <c r="H36" s="22"/>
      <c r="I36" s="22"/>
    </row>
    <row r="37" spans="1:9" ht="203.25" customHeight="1">
      <c r="A37" s="22"/>
      <c r="B37" s="22"/>
      <c r="C37" s="22"/>
      <c r="D37" s="22"/>
      <c r="E37" s="22"/>
      <c r="F37" s="22"/>
      <c r="G37" s="22"/>
      <c r="H37" s="22"/>
      <c r="I37" s="22"/>
    </row>
    <row r="38" spans="1:9" ht="12.75">
      <c r="A38" s="22"/>
      <c r="B38" s="22"/>
      <c r="C38" s="22"/>
      <c r="D38" s="22"/>
      <c r="E38" s="22"/>
      <c r="F38" s="22"/>
      <c r="G38" s="22"/>
      <c r="H38" s="22"/>
      <c r="I38" s="22"/>
    </row>
  </sheetData>
  <sheetProtection/>
  <mergeCells count="8">
    <mergeCell ref="A36:C38"/>
    <mergeCell ref="D36:F38"/>
    <mergeCell ref="G36:I38"/>
    <mergeCell ref="A1:I1"/>
    <mergeCell ref="A34:I34"/>
    <mergeCell ref="A35:C35"/>
    <mergeCell ref="D35:F35"/>
    <mergeCell ref="G35:I35"/>
  </mergeCells>
  <printOptions/>
  <pageMargins left="0.75" right="0.75" top="1" bottom="1" header="0.5" footer="0.5"/>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C39" sqref="A39:IV348"/>
    </sheetView>
  </sheetViews>
  <sheetFormatPr defaultColWidth="9.140625" defaultRowHeight="12.75"/>
  <cols>
    <col min="1" max="1" width="19.8515625" style="3" customWidth="1"/>
    <col min="2" max="2" width="9.7109375" style="2" bestFit="1" customWidth="1"/>
    <col min="3" max="3" width="9.28125" style="2" bestFit="1" customWidth="1"/>
    <col min="4" max="4" width="9.7109375" style="2" bestFit="1" customWidth="1"/>
    <col min="5" max="5" width="8.7109375" style="2" bestFit="1" customWidth="1"/>
    <col min="6" max="7" width="9.28125" style="2" bestFit="1" customWidth="1"/>
    <col min="8" max="16384" width="9.140625" style="2" customWidth="1"/>
  </cols>
  <sheetData>
    <row r="1" spans="1:9" ht="20.25">
      <c r="A1" s="23" t="s">
        <v>42</v>
      </c>
      <c r="B1" s="23"/>
      <c r="C1" s="23"/>
      <c r="D1" s="23"/>
      <c r="E1" s="23"/>
      <c r="F1" s="23"/>
      <c r="G1" s="23"/>
      <c r="H1" s="23"/>
      <c r="I1" s="23"/>
    </row>
    <row r="2" spans="1:9" ht="12.75">
      <c r="A2" s="5" t="s">
        <v>27</v>
      </c>
      <c r="B2" s="6"/>
      <c r="C2" s="6"/>
      <c r="D2" s="6"/>
      <c r="E2" s="6"/>
      <c r="F2" s="6"/>
      <c r="G2" s="6"/>
      <c r="H2" s="6"/>
      <c r="I2" s="6"/>
    </row>
    <row r="3" spans="1:9" ht="12.75">
      <c r="A3" s="5"/>
      <c r="B3" s="6"/>
      <c r="C3" s="6"/>
      <c r="D3" s="6"/>
      <c r="E3" s="6"/>
      <c r="F3" s="6"/>
      <c r="G3" s="6"/>
      <c r="H3" s="6"/>
      <c r="I3" s="6"/>
    </row>
    <row r="4" spans="1:9" s="1" customFormat="1" ht="12.75">
      <c r="A4" s="7"/>
      <c r="B4" s="7" t="s">
        <v>22</v>
      </c>
      <c r="C4" s="7" t="s">
        <v>23</v>
      </c>
      <c r="D4" s="7" t="s">
        <v>24</v>
      </c>
      <c r="E4" s="7" t="s">
        <v>25</v>
      </c>
      <c r="F4" s="7" t="s">
        <v>33</v>
      </c>
      <c r="G4" s="7" t="s">
        <v>26</v>
      </c>
      <c r="H4" s="7"/>
      <c r="I4" s="7" t="s">
        <v>1</v>
      </c>
    </row>
    <row r="5" spans="1:9" ht="12.75">
      <c r="A5" s="5" t="s">
        <v>0</v>
      </c>
      <c r="B5" s="4"/>
      <c r="C5" s="8">
        <f>B33</f>
        <v>-676</v>
      </c>
      <c r="D5" s="8">
        <f>C33</f>
        <v>254.8666666666668</v>
      </c>
      <c r="E5" s="8">
        <f>D33</f>
        <v>-431.1333333333332</v>
      </c>
      <c r="F5" s="8">
        <f>E33</f>
        <v>504.2738888888889</v>
      </c>
      <c r="G5" s="8">
        <f>F33</f>
        <v>993.2738888888889</v>
      </c>
      <c r="H5" s="16"/>
      <c r="I5" s="8"/>
    </row>
    <row r="6" spans="1:9" ht="12.75">
      <c r="A6" s="5"/>
      <c r="B6" s="8"/>
      <c r="C6" s="8"/>
      <c r="D6" s="8"/>
      <c r="E6" s="8"/>
      <c r="F6" s="8"/>
      <c r="G6" s="8"/>
      <c r="H6" s="16"/>
      <c r="I6" s="8"/>
    </row>
    <row r="7" spans="1:9" ht="12.75">
      <c r="A7" s="9" t="s">
        <v>21</v>
      </c>
      <c r="B7" s="8"/>
      <c r="C7" s="8"/>
      <c r="D7" s="8"/>
      <c r="E7" s="8"/>
      <c r="F7" s="8"/>
      <c r="G7" s="8"/>
      <c r="H7" s="16"/>
      <c r="I7" s="8"/>
    </row>
    <row r="8" spans="1:9" ht="12.75">
      <c r="A8" s="5" t="s">
        <v>2</v>
      </c>
      <c r="B8" s="4">
        <v>4500</v>
      </c>
      <c r="C8" s="4">
        <v>3750</v>
      </c>
      <c r="D8" s="4">
        <v>3000</v>
      </c>
      <c r="E8" s="4">
        <v>6750</v>
      </c>
      <c r="F8" s="4">
        <v>4500</v>
      </c>
      <c r="G8" s="4">
        <v>3150</v>
      </c>
      <c r="H8" s="16"/>
      <c r="I8" s="8">
        <f>SUM(B8:G8)</f>
        <v>25650</v>
      </c>
    </row>
    <row r="9" spans="1:9" ht="12.75">
      <c r="A9" s="5" t="s">
        <v>3</v>
      </c>
      <c r="B9" s="10">
        <f aca="true" t="shared" si="0" ref="B9:G9">(B8/100*17.5)</f>
        <v>787.5</v>
      </c>
      <c r="C9" s="10">
        <f t="shared" si="0"/>
        <v>656.25</v>
      </c>
      <c r="D9" s="10">
        <f t="shared" si="0"/>
        <v>525</v>
      </c>
      <c r="E9" s="10">
        <f t="shared" si="0"/>
        <v>1181.25</v>
      </c>
      <c r="F9" s="10">
        <f t="shared" si="0"/>
        <v>787.5</v>
      </c>
      <c r="G9" s="10">
        <f t="shared" si="0"/>
        <v>551.25</v>
      </c>
      <c r="H9" s="16"/>
      <c r="I9" s="8">
        <f aca="true" t="shared" si="1" ref="I9:I31">SUM(B9:G9)</f>
        <v>4488.75</v>
      </c>
    </row>
    <row r="10" spans="1:9" ht="12.75">
      <c r="A10" s="5" t="s">
        <v>28</v>
      </c>
      <c r="B10" s="15"/>
      <c r="C10" s="15"/>
      <c r="D10" s="15"/>
      <c r="E10" s="15"/>
      <c r="F10" s="15"/>
      <c r="G10" s="15"/>
      <c r="H10" s="16"/>
      <c r="I10" s="8">
        <f t="shared" si="1"/>
        <v>0</v>
      </c>
    </row>
    <row r="11" spans="1:9" ht="12.75">
      <c r="A11" s="5" t="s">
        <v>4</v>
      </c>
      <c r="B11" s="15"/>
      <c r="C11" s="15">
        <v>1000</v>
      </c>
      <c r="D11" s="15"/>
      <c r="E11" s="15"/>
      <c r="F11" s="15"/>
      <c r="G11" s="15"/>
      <c r="H11" s="16"/>
      <c r="I11" s="8">
        <f t="shared" si="1"/>
        <v>1000</v>
      </c>
    </row>
    <row r="12" spans="1:9" ht="12.75">
      <c r="A12" s="5" t="s">
        <v>5</v>
      </c>
      <c r="B12" s="15"/>
      <c r="C12" s="15"/>
      <c r="D12" s="15"/>
      <c r="E12" s="15"/>
      <c r="F12" s="15"/>
      <c r="G12" s="15"/>
      <c r="H12" s="16"/>
      <c r="I12" s="8">
        <f t="shared" si="1"/>
        <v>0</v>
      </c>
    </row>
    <row r="13" spans="1:9" ht="12.75">
      <c r="A13" s="5"/>
      <c r="B13" s="8"/>
      <c r="C13" s="8"/>
      <c r="D13" s="8"/>
      <c r="E13" s="8"/>
      <c r="F13" s="8"/>
      <c r="G13" s="8"/>
      <c r="H13" s="16"/>
      <c r="I13" s="8"/>
    </row>
    <row r="14" spans="1:9" ht="12.75">
      <c r="A14" s="5" t="s">
        <v>1</v>
      </c>
      <c r="B14" s="8">
        <f aca="true" t="shared" si="2" ref="B14:G14">SUM(B8:B12)</f>
        <v>5287.5</v>
      </c>
      <c r="C14" s="8">
        <f t="shared" si="2"/>
        <v>5406.25</v>
      </c>
      <c r="D14" s="8">
        <f t="shared" si="2"/>
        <v>3525</v>
      </c>
      <c r="E14" s="8">
        <f t="shared" si="2"/>
        <v>7931.25</v>
      </c>
      <c r="F14" s="8">
        <f t="shared" si="2"/>
        <v>5287.5</v>
      </c>
      <c r="G14" s="8">
        <f t="shared" si="2"/>
        <v>3701.25</v>
      </c>
      <c r="H14" s="16"/>
      <c r="I14" s="8">
        <f t="shared" si="1"/>
        <v>31138.75</v>
      </c>
    </row>
    <row r="15" spans="1:9" ht="12.75">
      <c r="A15" s="5"/>
      <c r="B15" s="8"/>
      <c r="C15" s="8"/>
      <c r="D15" s="8"/>
      <c r="E15" s="8"/>
      <c r="F15" s="8"/>
      <c r="G15" s="8"/>
      <c r="H15" s="16"/>
      <c r="I15" s="8"/>
    </row>
    <row r="16" spans="1:9" ht="12.75">
      <c r="A16" s="9" t="s">
        <v>6</v>
      </c>
      <c r="B16" s="8"/>
      <c r="C16" s="8"/>
      <c r="D16" s="8"/>
      <c r="E16" s="8"/>
      <c r="F16" s="8"/>
      <c r="G16" s="8"/>
      <c r="H16" s="16"/>
      <c r="I16" s="8"/>
    </row>
    <row r="17" spans="1:9" ht="12.75">
      <c r="A17" s="5" t="s">
        <v>7</v>
      </c>
      <c r="B17" s="4">
        <v>1500</v>
      </c>
      <c r="C17" s="4">
        <v>1250</v>
      </c>
      <c r="D17" s="4">
        <v>1000</v>
      </c>
      <c r="E17" s="4">
        <v>2250</v>
      </c>
      <c r="F17" s="4">
        <v>1500</v>
      </c>
      <c r="G17" s="4">
        <v>1050</v>
      </c>
      <c r="H17" s="16"/>
      <c r="I17" s="8">
        <f t="shared" si="1"/>
        <v>8550</v>
      </c>
    </row>
    <row r="18" spans="1:9" ht="12.75">
      <c r="A18" s="5" t="s">
        <v>8</v>
      </c>
      <c r="B18" s="10">
        <f aca="true" t="shared" si="3" ref="B18:G18">(B17/100*17.5)</f>
        <v>262.5</v>
      </c>
      <c r="C18" s="10">
        <f t="shared" si="3"/>
        <v>218.75</v>
      </c>
      <c r="D18" s="10">
        <f t="shared" si="3"/>
        <v>175</v>
      </c>
      <c r="E18" s="10">
        <f t="shared" si="3"/>
        <v>393.75</v>
      </c>
      <c r="F18" s="10">
        <f t="shared" si="3"/>
        <v>262.5</v>
      </c>
      <c r="G18" s="10">
        <f t="shared" si="3"/>
        <v>183.75</v>
      </c>
      <c r="H18" s="16"/>
      <c r="I18" s="8">
        <f t="shared" si="1"/>
        <v>1496.25</v>
      </c>
    </row>
    <row r="19" spans="1:9" ht="12.75">
      <c r="A19" s="5" t="s">
        <v>9</v>
      </c>
      <c r="B19" s="10"/>
      <c r="C19" s="10"/>
      <c r="D19" s="10"/>
      <c r="E19" s="10">
        <f>SUM(B9:D9)-SUM(B18:D18)</f>
        <v>1312.5</v>
      </c>
      <c r="F19" s="10"/>
      <c r="G19" s="10"/>
      <c r="H19" s="16"/>
      <c r="I19" s="8">
        <f t="shared" si="1"/>
        <v>1312.5</v>
      </c>
    </row>
    <row r="20" spans="1:9" ht="12.75">
      <c r="A20" s="5" t="s">
        <v>10</v>
      </c>
      <c r="B20" s="4">
        <v>1200</v>
      </c>
      <c r="C20" s="4"/>
      <c r="D20" s="4"/>
      <c r="E20" s="4"/>
      <c r="F20" s="4"/>
      <c r="G20" s="4"/>
      <c r="H20" s="16"/>
      <c r="I20" s="8">
        <f t="shared" si="1"/>
        <v>1200</v>
      </c>
    </row>
    <row r="21" spans="1:9" ht="12.75">
      <c r="A21" s="5" t="s">
        <v>11</v>
      </c>
      <c r="B21" s="4">
        <v>55</v>
      </c>
      <c r="C21" s="4">
        <v>55</v>
      </c>
      <c r="D21" s="4">
        <v>90</v>
      </c>
      <c r="E21" s="4">
        <v>90</v>
      </c>
      <c r="F21" s="4">
        <v>90</v>
      </c>
      <c r="G21" s="4">
        <v>90</v>
      </c>
      <c r="H21" s="16"/>
      <c r="I21" s="8">
        <f t="shared" si="1"/>
        <v>470</v>
      </c>
    </row>
    <row r="22" spans="1:9" ht="12.75">
      <c r="A22" s="5" t="s">
        <v>37</v>
      </c>
      <c r="B22" s="4"/>
      <c r="C22" s="4"/>
      <c r="D22" s="4"/>
      <c r="E22" s="4"/>
      <c r="F22" s="4"/>
      <c r="G22" s="4"/>
      <c r="H22" s="16"/>
      <c r="I22" s="8">
        <f t="shared" si="1"/>
        <v>0</v>
      </c>
    </row>
    <row r="23" spans="1:9" ht="12.75">
      <c r="A23" s="5" t="s">
        <v>13</v>
      </c>
      <c r="B23" s="4"/>
      <c r="C23" s="4"/>
      <c r="D23" s="4"/>
      <c r="E23" s="4"/>
      <c r="F23" s="4"/>
      <c r="G23" s="4"/>
      <c r="H23" s="16"/>
      <c r="I23" s="8">
        <f t="shared" si="1"/>
        <v>0</v>
      </c>
    </row>
    <row r="24" spans="1:9" ht="12.75">
      <c r="A24" s="5" t="s">
        <v>14</v>
      </c>
      <c r="B24" s="4">
        <v>345</v>
      </c>
      <c r="C24" s="4">
        <v>345</v>
      </c>
      <c r="D24" s="4">
        <v>345</v>
      </c>
      <c r="E24" s="4">
        <v>345</v>
      </c>
      <c r="F24" s="4">
        <v>345</v>
      </c>
      <c r="G24" s="4">
        <v>345</v>
      </c>
      <c r="H24" s="16"/>
      <c r="I24" s="8">
        <f t="shared" si="1"/>
        <v>2070</v>
      </c>
    </row>
    <row r="25" spans="1:9" ht="12.75">
      <c r="A25" s="5" t="s">
        <v>15</v>
      </c>
      <c r="B25" s="4">
        <v>1500</v>
      </c>
      <c r="C25" s="4">
        <v>1500</v>
      </c>
      <c r="D25" s="4">
        <v>1500</v>
      </c>
      <c r="E25" s="4">
        <v>1500</v>
      </c>
      <c r="F25" s="4">
        <v>1500</v>
      </c>
      <c r="G25" s="4">
        <v>1500</v>
      </c>
      <c r="H25" s="16"/>
      <c r="I25" s="8">
        <f t="shared" si="1"/>
        <v>9000</v>
      </c>
    </row>
    <row r="26" spans="1:9" ht="12.75">
      <c r="A26" s="5" t="s">
        <v>16</v>
      </c>
      <c r="B26" s="4">
        <v>25</v>
      </c>
      <c r="C26" s="4">
        <v>25</v>
      </c>
      <c r="D26" s="4">
        <v>25</v>
      </c>
      <c r="E26" s="4">
        <v>25</v>
      </c>
      <c r="F26" s="4">
        <v>25</v>
      </c>
      <c r="G26" s="4">
        <v>25</v>
      </c>
      <c r="H26" s="16"/>
      <c r="I26" s="8">
        <f t="shared" si="1"/>
        <v>150</v>
      </c>
    </row>
    <row r="27" spans="1:9" ht="12.75">
      <c r="A27" s="5" t="s">
        <v>17</v>
      </c>
      <c r="B27" s="4">
        <v>76</v>
      </c>
      <c r="C27" s="4">
        <v>76</v>
      </c>
      <c r="D27" s="4">
        <v>76</v>
      </c>
      <c r="E27" s="4">
        <v>76</v>
      </c>
      <c r="F27" s="4">
        <v>76</v>
      </c>
      <c r="G27" s="4">
        <v>76</v>
      </c>
      <c r="H27" s="16"/>
      <c r="I27" s="8">
        <f t="shared" si="1"/>
        <v>456</v>
      </c>
    </row>
    <row r="28" spans="1:9" ht="12.75">
      <c r="A28" s="5" t="s">
        <v>18</v>
      </c>
      <c r="B28" s="4">
        <v>1000</v>
      </c>
      <c r="C28" s="4">
        <v>1000</v>
      </c>
      <c r="D28" s="4">
        <v>1000</v>
      </c>
      <c r="E28" s="4">
        <v>1000</v>
      </c>
      <c r="F28" s="4">
        <v>1000</v>
      </c>
      <c r="G28" s="4">
        <v>1000</v>
      </c>
      <c r="H28" s="16"/>
      <c r="I28" s="8">
        <f t="shared" si="1"/>
        <v>6000</v>
      </c>
    </row>
    <row r="29" spans="1:9" ht="12.75">
      <c r="A29" s="5" t="s">
        <v>19</v>
      </c>
      <c r="B29" s="10"/>
      <c r="C29" s="10">
        <f>IF(B33&lt;=0,(-B33/100*10)/12,0)</f>
        <v>5.633333333333333</v>
      </c>
      <c r="D29" s="10">
        <f>IF(C33&lt;=0,(-C33/100*10)/12,0)</f>
        <v>0</v>
      </c>
      <c r="E29" s="10">
        <f>IF(D33&lt;=0,(-D33/100*10)/12,0)</f>
        <v>3.5927777777777763</v>
      </c>
      <c r="F29" s="10">
        <f>IF(E33&lt;=0,(-E33/100*10)/12,0)</f>
        <v>0</v>
      </c>
      <c r="G29" s="10">
        <f>IF(F33&lt;=0,(-F33/100*10)/12,0)</f>
        <v>0</v>
      </c>
      <c r="H29" s="16"/>
      <c r="I29" s="8">
        <f t="shared" si="1"/>
        <v>9.22611111111111</v>
      </c>
    </row>
    <row r="30" spans="1:9" ht="12.75">
      <c r="A30" s="5"/>
      <c r="B30" s="10"/>
      <c r="C30" s="10"/>
      <c r="D30" s="10"/>
      <c r="E30" s="10"/>
      <c r="F30" s="10"/>
      <c r="G30" s="10"/>
      <c r="H30" s="16"/>
      <c r="I30" s="8"/>
    </row>
    <row r="31" spans="1:9" ht="12.75">
      <c r="A31" s="5" t="s">
        <v>1</v>
      </c>
      <c r="B31" s="10">
        <f aca="true" t="shared" si="4" ref="B31:G31">SUM(B17:B29)</f>
        <v>5963.5</v>
      </c>
      <c r="C31" s="10">
        <f t="shared" si="4"/>
        <v>4475.383333333333</v>
      </c>
      <c r="D31" s="10">
        <f t="shared" si="4"/>
        <v>4211</v>
      </c>
      <c r="E31" s="10">
        <f t="shared" si="4"/>
        <v>6995.842777777778</v>
      </c>
      <c r="F31" s="10">
        <f t="shared" si="4"/>
        <v>4798.5</v>
      </c>
      <c r="G31" s="10">
        <f t="shared" si="4"/>
        <v>4269.75</v>
      </c>
      <c r="H31" s="16"/>
      <c r="I31" s="8">
        <f t="shared" si="1"/>
        <v>30713.97611111111</v>
      </c>
    </row>
    <row r="32" spans="1:9" ht="12.75">
      <c r="A32" s="5"/>
      <c r="B32" s="10"/>
      <c r="C32" s="10"/>
      <c r="D32" s="10"/>
      <c r="E32" s="10"/>
      <c r="F32" s="10"/>
      <c r="G32" s="10"/>
      <c r="H32" s="16"/>
      <c r="I32" s="8"/>
    </row>
    <row r="33" spans="1:9" ht="12.75">
      <c r="A33" s="5" t="s">
        <v>20</v>
      </c>
      <c r="B33" s="10">
        <f aca="true" t="shared" si="5" ref="B33:G33">SUM(B14-B31)+B5</f>
        <v>-676</v>
      </c>
      <c r="C33" s="10">
        <f t="shared" si="5"/>
        <v>254.8666666666668</v>
      </c>
      <c r="D33" s="10">
        <f t="shared" si="5"/>
        <v>-431.1333333333332</v>
      </c>
      <c r="E33" s="10">
        <f t="shared" si="5"/>
        <v>504.2738888888889</v>
      </c>
      <c r="F33" s="10">
        <f t="shared" si="5"/>
        <v>993.2738888888889</v>
      </c>
      <c r="G33" s="10">
        <f t="shared" si="5"/>
        <v>424.7738888888889</v>
      </c>
      <c r="H33" s="16"/>
      <c r="I33" s="8">
        <f>B5+I14-I31</f>
        <v>424.7738888888889</v>
      </c>
    </row>
    <row r="34" spans="1:9" ht="31.5" customHeight="1">
      <c r="A34" s="24" t="s">
        <v>44</v>
      </c>
      <c r="B34" s="24"/>
      <c r="C34" s="24"/>
      <c r="D34" s="24"/>
      <c r="E34" s="24"/>
      <c r="F34" s="24"/>
      <c r="G34" s="24"/>
      <c r="H34" s="24"/>
      <c r="I34" s="24"/>
    </row>
    <row r="35" spans="1:9" ht="49.5" customHeight="1">
      <c r="A35" s="25" t="s">
        <v>39</v>
      </c>
      <c r="B35" s="25"/>
      <c r="C35" s="25"/>
      <c r="D35" s="25" t="s">
        <v>40</v>
      </c>
      <c r="E35" s="25"/>
      <c r="F35" s="25"/>
      <c r="G35" s="25" t="s">
        <v>41</v>
      </c>
      <c r="H35" s="25"/>
      <c r="I35" s="25"/>
    </row>
    <row r="36" spans="1:9" ht="12.75">
      <c r="A36" s="22"/>
      <c r="B36" s="22"/>
      <c r="C36" s="22"/>
      <c r="D36" s="22"/>
      <c r="E36" s="22"/>
      <c r="F36" s="22"/>
      <c r="G36" s="22"/>
      <c r="H36" s="22"/>
      <c r="I36" s="22"/>
    </row>
    <row r="37" spans="1:9" ht="12.75">
      <c r="A37" s="22"/>
      <c r="B37" s="22"/>
      <c r="C37" s="22"/>
      <c r="D37" s="22"/>
      <c r="E37" s="22"/>
      <c r="F37" s="22"/>
      <c r="G37" s="22"/>
      <c r="H37" s="22"/>
      <c r="I37" s="22"/>
    </row>
    <row r="38" spans="1:9" ht="228" customHeight="1">
      <c r="A38" s="22"/>
      <c r="B38" s="22"/>
      <c r="C38" s="22"/>
      <c r="D38" s="22"/>
      <c r="E38" s="22"/>
      <c r="F38" s="22"/>
      <c r="G38" s="22"/>
      <c r="H38" s="22"/>
      <c r="I38" s="22"/>
    </row>
  </sheetData>
  <sheetProtection/>
  <mergeCells count="8">
    <mergeCell ref="A36:C38"/>
    <mergeCell ref="D36:F38"/>
    <mergeCell ref="G36:I38"/>
    <mergeCell ref="A1:I1"/>
    <mergeCell ref="A34:I34"/>
    <mergeCell ref="A35:C35"/>
    <mergeCell ref="D35:F35"/>
    <mergeCell ref="G35:I35"/>
  </mergeCells>
  <printOptions/>
  <pageMargins left="0.75" right="0.75" top="1" bottom="1" header="0.5" footer="0.5"/>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Bridgend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msmith</dc:creator>
  <cp:keywords/>
  <dc:description/>
  <cp:lastModifiedBy>User</cp:lastModifiedBy>
  <cp:lastPrinted>2007-05-03T14:54:34Z</cp:lastPrinted>
  <dcterms:created xsi:type="dcterms:W3CDTF">2005-05-19T08:17:57Z</dcterms:created>
  <dcterms:modified xsi:type="dcterms:W3CDTF">2011-01-10T09:18:04Z</dcterms:modified>
  <cp:category/>
  <cp:version/>
  <cp:contentType/>
  <cp:contentStatus/>
</cp:coreProperties>
</file>