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8700" tabRatio="658" activeTab="2"/>
  </bookViews>
  <sheets>
    <sheet name="Scenario" sheetId="1" r:id="rId1"/>
    <sheet name="Cash Flow Forecast Activity" sheetId="2" r:id="rId2"/>
    <sheet name="Teachers Answer" sheetId="3" r:id="rId3"/>
    <sheet name="Teacher Answers to Questions" sheetId="4" r:id="rId4"/>
  </sheets>
  <definedNames/>
  <calcPr fullCalcOnLoad="1"/>
</workbook>
</file>

<file path=xl/comments2.xml><?xml version="1.0" encoding="utf-8"?>
<comments xmlns="http://schemas.openxmlformats.org/spreadsheetml/2006/main">
  <authors>
    <author>Simon McCrossan</author>
  </authors>
  <commentList>
    <comment ref="G1" authorId="0">
      <text>
        <r>
          <rPr>
            <b/>
            <sz val="8"/>
            <rFont val="Tahoma"/>
            <family val="0"/>
          </rPr>
          <t>Business Teacher Says:</t>
        </r>
        <r>
          <rPr>
            <sz val="8"/>
            <rFont val="Tahoma"/>
            <family val="0"/>
          </rPr>
          <t xml:space="preserve">
Type your name here</t>
        </r>
      </text>
    </comment>
  </commentList>
</comments>
</file>

<file path=xl/sharedStrings.xml><?xml version="1.0" encoding="utf-8"?>
<sst xmlns="http://schemas.openxmlformats.org/spreadsheetml/2006/main" count="117" uniqueCount="77">
  <si>
    <t>Barry has managed to borrow £130,000 from the bank in January. £100,000 of this was used to buy the old church in that month.</t>
  </si>
  <si>
    <t>The work will start in January and take 9 months to complete.</t>
  </si>
  <si>
    <t>Barry estimates that the flats will sell for £60,000 each. Material costs are estimated at £10,000 per month with one months credit.</t>
  </si>
  <si>
    <t>Other general expenses are estimated to be around £1,000 per month.</t>
  </si>
  <si>
    <t>3) Suggest and discuss 3 possible course of action open to Barry.</t>
  </si>
  <si>
    <t>4) Explain 2 ways in which cash flow forecasts may be regarded as unreliable.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</si>
  <si>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</si>
  <si>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</si>
  <si>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</si>
  <si>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</si>
  <si>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</si>
  <si>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</si>
  <si>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</si>
  <si>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</si>
  <si>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</si>
  <si>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</si>
  <si>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Barry Fry Builders Ltd</t>
  </si>
  <si>
    <t>ITEM</t>
  </si>
  <si>
    <t>OPENING CASH BALANCE (£,000)</t>
  </si>
  <si>
    <t>Bank Loan</t>
  </si>
  <si>
    <t>CASH INFLOWS:</t>
  </si>
  <si>
    <t>In addition, Barry also receives £3,500 per month for maintaining the buildings on Aspects Retail Park.</t>
  </si>
  <si>
    <t>TOTAL CASH INFLOWS</t>
  </si>
  <si>
    <t>Flat Sales</t>
  </si>
  <si>
    <t>CASH OUTFLOWS:</t>
  </si>
  <si>
    <t>Materials Cost</t>
  </si>
  <si>
    <t>Wages and Salaries</t>
  </si>
  <si>
    <t>Interest Charges</t>
  </si>
  <si>
    <t>Wages and salaries have been budgeted at £6,000 per month.</t>
  </si>
  <si>
    <t>General Expenses</t>
  </si>
  <si>
    <t>TOTAL CASH OUTFLOWS:</t>
  </si>
  <si>
    <t>(MONEY IN)</t>
  </si>
  <si>
    <t>(MONEY OUT)</t>
  </si>
  <si>
    <t>(TOTAL INFLOWS - TOTAL OUTFLOWS)</t>
  </si>
  <si>
    <t>CLOSING CASH BALANCE</t>
  </si>
  <si>
    <t>Building Purchase</t>
  </si>
  <si>
    <t>Interest charges will be £3,000 per month.</t>
  </si>
  <si>
    <t>(OPENING BALANCE +/- NET CASH FLOW)</t>
  </si>
  <si>
    <t>Aspects Maintainance Income</t>
  </si>
  <si>
    <t>Plant Hire</t>
  </si>
  <si>
    <t xml:space="preserve">NET CASH FLOW  </t>
  </si>
  <si>
    <t>Barry pays out £10,000 per month for the hire of plant equipment on a months credit</t>
  </si>
  <si>
    <t>1) Construct a cash flow forecast for the business for January to September (January has been completed to help you)</t>
  </si>
  <si>
    <t>10 marks</t>
  </si>
  <si>
    <t>4 marks</t>
  </si>
  <si>
    <t>12 marks</t>
  </si>
  <si>
    <t>4 Marks</t>
  </si>
  <si>
    <t>The plan is to sell the two upstairs flats first in June and then complete the two ground floor flats.</t>
  </si>
  <si>
    <t>Spending more cash than receiving majority of the time - 5 months at zero or negative cash flow</t>
  </si>
  <si>
    <t>Cash flow looks better due to sales of flats but sale nor estimated price guaranteed</t>
  </si>
  <si>
    <t>Majority of time has a negative net cash flow 6/9 months</t>
  </si>
  <si>
    <t>Not thought through cash flow adequately</t>
  </si>
  <si>
    <t>See spreadsheet</t>
  </si>
  <si>
    <t>Overdraft facility</t>
  </si>
  <si>
    <t>Delay paying creditors</t>
  </si>
  <si>
    <t>Renegotiate credit terms</t>
  </si>
  <si>
    <t>Refinance existing loans to reduce interest charges</t>
  </si>
  <si>
    <t>Charge more money for Aspects work</t>
  </si>
  <si>
    <t>(CLOSING CASH BALANCE FROM PREVIOUS MONTH)</t>
  </si>
  <si>
    <t>Note: The opening and closing cash balances will automatically re-calculate as you input the correct  data</t>
  </si>
  <si>
    <t>Estimates - i.e. sales can vary in timing and price</t>
  </si>
  <si>
    <t>Need to look at what if - "What if Barry does not manage to sell the flats?"</t>
  </si>
  <si>
    <t>Can become obsolete quickly due to environmental factors</t>
  </si>
  <si>
    <t>Discussion on pro' and cons including business relationships , change of strategy - finish one earlier and stagger sales etc</t>
  </si>
  <si>
    <t>Barry Fry Builders Ltd - Cash Flow Forecasting Activity</t>
  </si>
  <si>
    <t>Barry is confident the remaining two flats will be ready for immediate sale in September.</t>
  </si>
  <si>
    <t>Barry Fry Builders Ltd: Teachers Answer</t>
  </si>
  <si>
    <t>2) What does the cash forecast tell us about Barry's cash flow planning?</t>
  </si>
  <si>
    <t>Marking Scheme Guidance</t>
  </si>
  <si>
    <t>The formulas and structure have been created for you and will change as you input your numbers.</t>
  </si>
  <si>
    <r>
      <t>Note:</t>
    </r>
    <r>
      <rPr>
        <sz val="10"/>
        <color indexed="12"/>
        <rFont val="Arial"/>
        <family val="2"/>
      </rPr>
      <t xml:space="preserve"> The exercise is </t>
    </r>
    <r>
      <rPr>
        <b/>
        <sz val="10"/>
        <color indexed="12"/>
        <rFont val="Arial"/>
        <family val="2"/>
      </rPr>
      <t>not</t>
    </r>
    <r>
      <rPr>
        <sz val="10"/>
        <color indexed="12"/>
        <rFont val="Arial"/>
        <family val="2"/>
      </rPr>
      <t xml:space="preserve"> designed to test your Excel skills knowledge. </t>
    </r>
  </si>
  <si>
    <r>
      <t xml:space="preserve">It is more important that you understand </t>
    </r>
    <r>
      <rPr>
        <b/>
        <sz val="10"/>
        <color indexed="12"/>
        <rFont val="Arial"/>
        <family val="2"/>
      </rPr>
      <t>where</t>
    </r>
    <r>
      <rPr>
        <sz val="10"/>
        <color indexed="12"/>
        <rFont val="Arial"/>
        <family val="2"/>
      </rPr>
      <t xml:space="preserve"> to input the numbers into the cash flow and </t>
    </r>
    <r>
      <rPr>
        <b/>
        <sz val="10"/>
        <color indexed="12"/>
        <rFont val="Arial"/>
        <family val="2"/>
      </rPr>
      <t>why.</t>
    </r>
  </si>
  <si>
    <t>Barry Fry Builders Ltd  have obtained planning permission to convert an old church on the fringes of Doncaster into luxury flats for young professional footballers.</t>
  </si>
  <si>
    <r>
      <t xml:space="preserve">Cash Flow Forecast : January - September 2008 </t>
    </r>
    <r>
      <rPr>
        <b/>
        <sz val="12"/>
        <color indexed="10"/>
        <rFont val="Arial"/>
        <family val="2"/>
      </rPr>
      <t>(£,000)</t>
    </r>
  </si>
  <si>
    <r>
      <t>Cash Flow Forecast : January - September 2008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(£,000)</t>
    </r>
  </si>
  <si>
    <t>Answer Check</t>
  </si>
  <si>
    <t>Student Name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</si>
</sst>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5" borderId="13" xfId="0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9" xfId="0" applyFont="1" applyBorder="1" applyAlignment="1" applyProtection="1">
      <alignment/>
      <protection hidden="1"/>
    </xf>
    <xf numFmtId="0" fontId="12" fillId="37" borderId="19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26"/>
        </patternFill>
      </fill>
    </dxf>
    <dxf>
      <fill>
        <patternFill>
          <bgColor indexed="11"/>
        </patternFill>
      </fill>
    </dxf>
    <dxf>
      <fill>
        <patternFill patternType="gray0625">
          <bgColor indexed="10"/>
        </patternFill>
      </fill>
    </dxf>
    <dxf>
      <fill>
        <patternFill>
          <bgColor indexed="26"/>
        </patternFill>
      </fill>
    </dxf>
    <dxf>
      <fill>
        <patternFill>
          <bgColor indexed="11"/>
        </patternFill>
      </fill>
    </dxf>
    <dxf>
      <fill>
        <patternFill patternType="gray0625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2.421875" style="0" customWidth="1"/>
    <col min="2" max="2" width="20.8515625" style="0" hidden="1" customWidth="1"/>
    <col min="11" max="11" width="11.421875" style="0" customWidth="1"/>
  </cols>
  <sheetData>
    <row r="1" spans="1:5" ht="13.5" thickBot="1">
      <c r="A1" s="12" t="s">
        <v>64</v>
      </c>
      <c r="B1" s="13"/>
      <c r="C1" s="14"/>
      <c r="D1" s="15"/>
      <c r="E1" s="16"/>
    </row>
    <row r="2" ht="13.5" thickBot="1"/>
    <row r="3" spans="1:14" ht="12.75">
      <c r="A3" s="71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ht="12.75">
      <c r="A4" s="74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5"/>
    </row>
    <row r="5" spans="1:14" ht="12.75">
      <c r="A5" s="74" t="s">
        <v>1</v>
      </c>
      <c r="B5" s="6"/>
      <c r="C5" s="6"/>
      <c r="D5" s="6"/>
      <c r="E5" s="6"/>
      <c r="F5" s="6" t="s">
        <v>47</v>
      </c>
      <c r="G5" s="6"/>
      <c r="H5" s="6"/>
      <c r="I5" s="6"/>
      <c r="J5" s="6"/>
      <c r="K5" s="6"/>
      <c r="L5" s="6"/>
      <c r="M5" s="6"/>
      <c r="N5" s="75"/>
    </row>
    <row r="6" spans="1:14" ht="12.75">
      <c r="A6" s="74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5"/>
    </row>
    <row r="7" spans="1:14" ht="12.75">
      <c r="A7" s="7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5"/>
    </row>
    <row r="8" spans="1:14" ht="12.75">
      <c r="A8" s="74" t="s">
        <v>21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5"/>
    </row>
    <row r="9" spans="1:14" ht="12.75">
      <c r="A9" s="74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5"/>
    </row>
    <row r="10" spans="1:14" ht="12.75">
      <c r="A10" s="74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5"/>
    </row>
    <row r="11" spans="1:14" ht="12.75">
      <c r="A11" s="7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5"/>
    </row>
    <row r="12" spans="1:14" ht="13.5" thickBot="1">
      <c r="A12" s="76" t="s">
        <v>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</row>
    <row r="15" spans="1:12" ht="12.75">
      <c r="A15" s="7" t="s">
        <v>42</v>
      </c>
      <c r="B15" s="8"/>
      <c r="C15" s="8"/>
      <c r="D15" s="8"/>
      <c r="E15" s="8"/>
      <c r="F15" s="8"/>
      <c r="G15" s="8"/>
      <c r="H15" s="8"/>
      <c r="L15" s="17" t="s">
        <v>43</v>
      </c>
    </row>
    <row r="16" spans="1:12" ht="12.75">
      <c r="A16" s="7"/>
      <c r="B16" s="8"/>
      <c r="C16" s="8"/>
      <c r="D16" s="8"/>
      <c r="E16" s="8"/>
      <c r="F16" s="8"/>
      <c r="G16" s="8"/>
      <c r="H16" s="8"/>
      <c r="L16" s="9"/>
    </row>
    <row r="17" spans="1:12" ht="12.75">
      <c r="A17" s="7" t="s">
        <v>59</v>
      </c>
      <c r="B17" s="8"/>
      <c r="C17" s="8"/>
      <c r="D17" s="8"/>
      <c r="E17" s="8"/>
      <c r="F17" s="8"/>
      <c r="G17" s="8"/>
      <c r="H17" s="8"/>
      <c r="L17" s="9"/>
    </row>
    <row r="18" spans="1:8" ht="12.75">
      <c r="A18" s="8"/>
      <c r="B18" s="8"/>
      <c r="C18" s="8"/>
      <c r="D18" s="8"/>
      <c r="E18" s="8"/>
      <c r="F18" s="8"/>
      <c r="G18" s="8"/>
      <c r="H18" s="8"/>
    </row>
    <row r="19" spans="1:9" ht="12.75">
      <c r="A19" s="7" t="s">
        <v>67</v>
      </c>
      <c r="B19" s="8"/>
      <c r="C19" s="8"/>
      <c r="D19" s="8"/>
      <c r="E19" s="9"/>
      <c r="F19" s="8"/>
      <c r="G19" s="8"/>
      <c r="H19" s="8"/>
      <c r="I19" s="17" t="s">
        <v>46</v>
      </c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8" ht="12.75">
      <c r="A21" s="7" t="s">
        <v>4</v>
      </c>
      <c r="B21" s="8"/>
      <c r="C21" s="8"/>
      <c r="D21" s="8"/>
      <c r="E21" s="8"/>
      <c r="F21" s="8"/>
      <c r="G21" s="17" t="s">
        <v>45</v>
      </c>
      <c r="H21" s="8"/>
    </row>
    <row r="22" spans="1:8" ht="12.75">
      <c r="A22" s="8"/>
      <c r="B22" s="8"/>
      <c r="C22" s="8"/>
      <c r="D22" s="8"/>
      <c r="E22" s="8"/>
      <c r="F22" s="8"/>
      <c r="G22" s="8"/>
      <c r="H22" s="8"/>
    </row>
    <row r="23" spans="1:9" ht="12.75">
      <c r="A23" s="7" t="s">
        <v>5</v>
      </c>
      <c r="B23" s="8"/>
      <c r="C23" s="8"/>
      <c r="D23" s="8"/>
      <c r="E23" s="8"/>
      <c r="F23" s="8"/>
      <c r="G23" s="8"/>
      <c r="H23" s="8"/>
      <c r="I23" s="17" t="s">
        <v>46</v>
      </c>
    </row>
    <row r="27" spans="1:9" ht="15.75">
      <c r="A27" s="18" t="s">
        <v>70</v>
      </c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 t="s">
        <v>71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 t="s">
        <v>69</v>
      </c>
      <c r="B29" s="19"/>
      <c r="C29" s="19"/>
      <c r="D29" s="19"/>
      <c r="E29" s="19"/>
      <c r="F29" s="19"/>
      <c r="G29" s="19"/>
      <c r="H29" s="19"/>
      <c r="I29" s="1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M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140625" style="0" customWidth="1"/>
    <col min="2" max="2" width="11.8515625" style="0" customWidth="1"/>
    <col min="3" max="3" width="9.140625" style="0" hidden="1" customWidth="1"/>
    <col min="4" max="4" width="33.140625" style="0" customWidth="1"/>
  </cols>
  <sheetData>
    <row r="1" spans="1:9" ht="13.5" thickBot="1">
      <c r="A1" s="1" t="s">
        <v>16</v>
      </c>
      <c r="B1" s="1"/>
      <c r="C1" s="1"/>
      <c r="D1" s="1"/>
      <c r="E1" s="79" t="s">
        <v>76</v>
      </c>
      <c r="F1" s="81"/>
      <c r="G1" s="79"/>
      <c r="H1" s="80"/>
      <c r="I1" s="81"/>
    </row>
    <row r="2" spans="1:4" ht="15.75">
      <c r="A2" s="1" t="s">
        <v>74</v>
      </c>
      <c r="B2" s="1"/>
      <c r="C2" s="1"/>
      <c r="D2" s="1"/>
    </row>
    <row r="3" ht="13.5" thickBot="1"/>
    <row r="4" spans="5:13" ht="13.5" thickBot="1">
      <c r="E4" s="85" t="s">
        <v>6</v>
      </c>
      <c r="F4" s="86"/>
      <c r="G4" s="86"/>
      <c r="H4" s="86"/>
      <c r="I4" s="86"/>
      <c r="J4" s="86"/>
      <c r="K4" s="86"/>
      <c r="L4" s="86"/>
      <c r="M4" s="87"/>
    </row>
    <row r="5" spans="3:13" ht="17.25" customHeight="1" thickBot="1">
      <c r="C5" s="1"/>
      <c r="D5" s="27" t="s">
        <v>17</v>
      </c>
      <c r="E5" s="37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 t="s">
        <v>13</v>
      </c>
      <c r="L5" s="38" t="s">
        <v>14</v>
      </c>
      <c r="M5" s="39" t="s">
        <v>15</v>
      </c>
    </row>
    <row r="6" spans="1:13" ht="18.75" customHeight="1" thickBot="1">
      <c r="A6" s="84" t="s">
        <v>58</v>
      </c>
      <c r="B6" s="84"/>
      <c r="C6" s="1"/>
      <c r="D6" s="35" t="s">
        <v>18</v>
      </c>
      <c r="E6" s="67">
        <v>0</v>
      </c>
      <c r="F6" s="68">
        <f>(E19)</f>
        <v>23.5</v>
      </c>
      <c r="G6" s="68">
        <f aca="true" t="shared" si="0" ref="G6:M6">(F19)</f>
        <v>23.5</v>
      </c>
      <c r="H6" s="68">
        <f t="shared" si="0"/>
        <v>23.5</v>
      </c>
      <c r="I6" s="68">
        <f t="shared" si="0"/>
        <v>23.5</v>
      </c>
      <c r="J6" s="68">
        <f t="shared" si="0"/>
        <v>23.5</v>
      </c>
      <c r="K6" s="68">
        <f t="shared" si="0"/>
        <v>23.5</v>
      </c>
      <c r="L6" s="68">
        <f t="shared" si="0"/>
        <v>23.5</v>
      </c>
      <c r="M6" s="69">
        <f t="shared" si="0"/>
        <v>23.5</v>
      </c>
    </row>
    <row r="7" spans="1:13" ht="21" customHeight="1" thickBot="1">
      <c r="A7" s="24" t="s">
        <v>20</v>
      </c>
      <c r="B7" s="16"/>
      <c r="D7" s="28" t="s">
        <v>19</v>
      </c>
      <c r="E7" s="42">
        <v>130</v>
      </c>
      <c r="F7" s="68"/>
      <c r="G7" s="43"/>
      <c r="H7" s="43"/>
      <c r="I7" s="43"/>
      <c r="J7" s="43"/>
      <c r="K7" s="43"/>
      <c r="L7" s="43"/>
      <c r="M7" s="44"/>
    </row>
    <row r="8" spans="1:13" ht="12.75">
      <c r="A8" s="11" t="s">
        <v>31</v>
      </c>
      <c r="D8" s="29" t="s">
        <v>38</v>
      </c>
      <c r="E8" s="42">
        <v>3.5</v>
      </c>
      <c r="F8" s="68"/>
      <c r="G8" s="43"/>
      <c r="H8" s="43"/>
      <c r="I8" s="43"/>
      <c r="J8" s="43"/>
      <c r="K8" s="43"/>
      <c r="L8" s="43"/>
      <c r="M8" s="44"/>
    </row>
    <row r="9" spans="4:13" ht="13.5" thickBot="1">
      <c r="D9" s="30" t="s">
        <v>23</v>
      </c>
      <c r="E9" s="45"/>
      <c r="F9" s="68"/>
      <c r="G9" s="46"/>
      <c r="H9" s="46"/>
      <c r="I9" s="46"/>
      <c r="J9" s="46"/>
      <c r="K9" s="46"/>
      <c r="L9" s="46"/>
      <c r="M9" s="47"/>
    </row>
    <row r="10" spans="1:13" ht="20.25" customHeight="1" thickBot="1">
      <c r="A10" s="2"/>
      <c r="B10" s="2"/>
      <c r="D10" s="31" t="s">
        <v>22</v>
      </c>
      <c r="E10" s="55">
        <f aca="true" t="shared" si="1" ref="E10:M10">SUM(E7:E9)</f>
        <v>133.5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6">
        <f t="shared" si="1"/>
        <v>0</v>
      </c>
      <c r="J10" s="56">
        <f t="shared" si="1"/>
        <v>0</v>
      </c>
      <c r="K10" s="56">
        <f t="shared" si="1"/>
        <v>0</v>
      </c>
      <c r="L10" s="56">
        <f t="shared" si="1"/>
        <v>0</v>
      </c>
      <c r="M10" s="57">
        <f t="shared" si="1"/>
        <v>0</v>
      </c>
    </row>
    <row r="11" spans="1:13" ht="20.25" customHeight="1" thickBot="1">
      <c r="A11" s="25" t="s">
        <v>24</v>
      </c>
      <c r="B11" s="36"/>
      <c r="D11" s="29" t="s">
        <v>25</v>
      </c>
      <c r="E11" s="48"/>
      <c r="F11" s="49"/>
      <c r="G11" s="49"/>
      <c r="H11" s="49"/>
      <c r="I11" s="49"/>
      <c r="J11" s="49"/>
      <c r="K11" s="49"/>
      <c r="L11" s="49"/>
      <c r="M11" s="50"/>
    </row>
    <row r="12" spans="1:13" ht="12.75">
      <c r="A12" s="11" t="s">
        <v>32</v>
      </c>
      <c r="D12" s="29" t="s">
        <v>26</v>
      </c>
      <c r="E12" s="48">
        <v>6</v>
      </c>
      <c r="F12" s="49"/>
      <c r="G12" s="49"/>
      <c r="H12" s="49"/>
      <c r="I12" s="49"/>
      <c r="J12" s="49"/>
      <c r="K12" s="49"/>
      <c r="L12" s="49"/>
      <c r="M12" s="51"/>
    </row>
    <row r="13" spans="4:13" ht="12.75">
      <c r="D13" s="29" t="s">
        <v>27</v>
      </c>
      <c r="E13" s="48">
        <v>3</v>
      </c>
      <c r="F13" s="49"/>
      <c r="G13" s="49"/>
      <c r="H13" s="49"/>
      <c r="I13" s="49"/>
      <c r="J13" s="49"/>
      <c r="K13" s="49"/>
      <c r="L13" s="49"/>
      <c r="M13" s="51"/>
    </row>
    <row r="14" spans="4:13" ht="12.75">
      <c r="D14" s="29" t="s">
        <v>29</v>
      </c>
      <c r="E14" s="48">
        <v>1</v>
      </c>
      <c r="F14" s="49"/>
      <c r="G14" s="49"/>
      <c r="H14" s="49"/>
      <c r="I14" s="49"/>
      <c r="J14" s="49"/>
      <c r="K14" s="49"/>
      <c r="L14" s="49"/>
      <c r="M14" s="51"/>
    </row>
    <row r="15" spans="4:13" ht="12.75">
      <c r="D15" s="29" t="s">
        <v>39</v>
      </c>
      <c r="E15" s="48"/>
      <c r="F15" s="49"/>
      <c r="G15" s="49"/>
      <c r="H15" s="49"/>
      <c r="I15" s="49"/>
      <c r="J15" s="49"/>
      <c r="K15" s="49"/>
      <c r="L15" s="49"/>
      <c r="M15" s="51"/>
    </row>
    <row r="16" spans="4:13" ht="13.5" thickBot="1">
      <c r="D16" s="29" t="s">
        <v>35</v>
      </c>
      <c r="E16" s="48">
        <v>100</v>
      </c>
      <c r="F16" s="49"/>
      <c r="G16" s="49"/>
      <c r="H16" s="49"/>
      <c r="I16" s="49"/>
      <c r="J16" s="49"/>
      <c r="K16" s="49"/>
      <c r="L16" s="49"/>
      <c r="M16" s="52"/>
    </row>
    <row r="17" spans="4:13" ht="24.75" customHeight="1" thickBot="1">
      <c r="D17" s="32" t="s">
        <v>30</v>
      </c>
      <c r="E17" s="58">
        <f aca="true" t="shared" si="2" ref="E17:M17">SUM(E11:E16)</f>
        <v>110</v>
      </c>
      <c r="F17" s="59">
        <f t="shared" si="2"/>
        <v>0</v>
      </c>
      <c r="G17" s="59">
        <f t="shared" si="2"/>
        <v>0</v>
      </c>
      <c r="H17" s="59">
        <f t="shared" si="2"/>
        <v>0</v>
      </c>
      <c r="I17" s="59">
        <f t="shared" si="2"/>
        <v>0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60">
        <f t="shared" si="2"/>
        <v>0</v>
      </c>
    </row>
    <row r="18" spans="1:13" ht="45.75" customHeight="1" thickBot="1">
      <c r="A18" s="82" t="s">
        <v>33</v>
      </c>
      <c r="B18" s="83"/>
      <c r="D18" s="33" t="s">
        <v>40</v>
      </c>
      <c r="E18" s="64">
        <f aca="true" t="shared" si="3" ref="E18:M18">SUM(E10-E17)</f>
        <v>23.5</v>
      </c>
      <c r="F18" s="65">
        <f t="shared" si="3"/>
        <v>0</v>
      </c>
      <c r="G18" s="65">
        <f t="shared" si="3"/>
        <v>0</v>
      </c>
      <c r="H18" s="65">
        <f t="shared" si="3"/>
        <v>0</v>
      </c>
      <c r="I18" s="65">
        <f t="shared" si="3"/>
        <v>0</v>
      </c>
      <c r="J18" s="65">
        <f t="shared" si="3"/>
        <v>0</v>
      </c>
      <c r="K18" s="65">
        <f t="shared" si="3"/>
        <v>0</v>
      </c>
      <c r="L18" s="65">
        <f t="shared" si="3"/>
        <v>0</v>
      </c>
      <c r="M18" s="70">
        <f t="shared" si="3"/>
        <v>0</v>
      </c>
    </row>
    <row r="19" spans="1:13" ht="38.25" customHeight="1" thickBot="1">
      <c r="A19" s="82" t="s">
        <v>37</v>
      </c>
      <c r="B19" s="83"/>
      <c r="D19" s="34" t="s">
        <v>34</v>
      </c>
      <c r="E19" s="61">
        <f aca="true" t="shared" si="4" ref="E19:M19">SUM(E6+E18)</f>
        <v>23.5</v>
      </c>
      <c r="F19" s="62">
        <f t="shared" si="4"/>
        <v>23.5</v>
      </c>
      <c r="G19" s="62">
        <f t="shared" si="4"/>
        <v>23.5</v>
      </c>
      <c r="H19" s="62">
        <f t="shared" si="4"/>
        <v>23.5</v>
      </c>
      <c r="I19" s="62">
        <f t="shared" si="4"/>
        <v>23.5</v>
      </c>
      <c r="J19" s="62">
        <f t="shared" si="4"/>
        <v>23.5</v>
      </c>
      <c r="K19" s="62">
        <f t="shared" si="4"/>
        <v>23.5</v>
      </c>
      <c r="L19" s="62">
        <f t="shared" si="4"/>
        <v>23.5</v>
      </c>
      <c r="M19" s="63">
        <f t="shared" si="4"/>
        <v>23.5</v>
      </c>
    </row>
    <row r="21" spans="4:13" ht="12.75">
      <c r="D21" s="54" t="s">
        <v>75</v>
      </c>
      <c r="E21" s="53" t="str">
        <f>IF(E19=23.5,"Correct","Incorrect")</f>
        <v>Correct</v>
      </c>
      <c r="F21" s="53" t="str">
        <f>IF(F19=-3,"Correct","Incorrect")</f>
        <v>Incorrect</v>
      </c>
      <c r="G21" s="53" t="str">
        <f>IF(G19=-29.5,"Correct","Incorrect")</f>
        <v>Incorrect</v>
      </c>
      <c r="H21" s="53" t="str">
        <f>IF(H19=-56,"Correct","Incorrect")</f>
        <v>Incorrect</v>
      </c>
      <c r="I21" s="53" t="str">
        <f>IF(I19=-82.5,"Correct","Incorrect")</f>
        <v>Incorrect</v>
      </c>
      <c r="J21" s="53" t="str">
        <f>IF(J19=11,"Correct","Incorrect")</f>
        <v>Incorrect</v>
      </c>
      <c r="K21" s="53" t="str">
        <f>IF(K19=-15.5,"Correct","Incorrect")</f>
        <v>Incorrect</v>
      </c>
      <c r="L21" s="53" t="str">
        <f>IF(L19=-42,"Correct","Incorrect")</f>
        <v>Incorrect</v>
      </c>
      <c r="M21" s="53" t="str">
        <f>IF(M19=51.5,"Correct","Incorrect")</f>
        <v>Incorrect</v>
      </c>
    </row>
  </sheetData>
  <sheetProtection/>
  <mergeCells count="6">
    <mergeCell ref="G1:I1"/>
    <mergeCell ref="E1:F1"/>
    <mergeCell ref="A18:B18"/>
    <mergeCell ref="A19:B19"/>
    <mergeCell ref="A6:B6"/>
    <mergeCell ref="E4:M4"/>
  </mergeCells>
  <conditionalFormatting sqref="E19:M19">
    <cfRule type="cellIs" priority="1" dxfId="2" operator="lessThan" stopIfTrue="1">
      <formula>0</formula>
    </cfRule>
  </conditionalFormatting>
  <conditionalFormatting sqref="D21:M21">
    <cfRule type="cellIs" priority="2" dxfId="1" operator="equal" stopIfTrue="1">
      <formula>"Correct"</formula>
    </cfRule>
    <cfRule type="cellIs" priority="3" dxfId="0" operator="equal" stopIfTrue="1">
      <formula>"Incorrect"</formula>
    </cfRule>
  </conditionalFormatting>
  <dataValidations count="3">
    <dataValidation allowBlank="1" showInputMessage="1" showErrorMessage="1" promptTitle="TEACHER HINT:" prompt="START HERE!" sqref="F6"/>
    <dataValidation type="whole" allowBlank="1" showInputMessage="1" showErrorMessage="1" errorTitle="BUSINESS TEACHER Says:" error="The value you have entered is incorrect  - please try again" sqref="E11:M16">
      <formula1>0</formula1>
      <formula2>100</formula2>
    </dataValidation>
    <dataValidation type="whole" allowBlank="1" showInputMessage="1" showErrorMessage="1" errorTitle="BUSINESS TEACHER SAYS:" error="Check this value is correct!!!" sqref="E7:M9">
      <formula1>-84</formula1>
      <formula2>150</formula2>
    </dataValidation>
  </dataValidations>
  <printOptions/>
  <pageMargins left="0.75" right="0.75" top="1" bottom="1" header="0.5" footer="0.5"/>
  <pageSetup fitToHeight="1" fitToWidth="1" horizontalDpi="1200" verticalDpi="12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7.140625" style="0" customWidth="1"/>
    <col min="2" max="2" width="11.8515625" style="0" customWidth="1"/>
    <col min="3" max="3" width="9.140625" style="0" hidden="1" customWidth="1"/>
    <col min="4" max="4" width="33.140625" style="0" customWidth="1"/>
  </cols>
  <sheetData>
    <row r="1" spans="1:4" ht="12.75">
      <c r="A1" s="1" t="s">
        <v>66</v>
      </c>
      <c r="B1" s="1"/>
      <c r="C1" s="1"/>
      <c r="D1" s="1"/>
    </row>
    <row r="2" spans="1:4" ht="15.75">
      <c r="A2" s="1" t="s">
        <v>73</v>
      </c>
      <c r="B2" s="1"/>
      <c r="C2" s="1"/>
      <c r="D2" s="1"/>
    </row>
    <row r="3" ht="13.5" thickBot="1"/>
    <row r="4" spans="5:13" ht="16.5" customHeight="1" thickBot="1">
      <c r="E4" s="88" t="s">
        <v>6</v>
      </c>
      <c r="F4" s="89"/>
      <c r="G4" s="89"/>
      <c r="H4" s="89"/>
      <c r="I4" s="89"/>
      <c r="J4" s="89"/>
      <c r="K4" s="89"/>
      <c r="L4" s="89"/>
      <c r="M4" s="90"/>
    </row>
    <row r="5" spans="3:13" ht="13.5" customHeight="1">
      <c r="C5" s="1"/>
      <c r="D5" s="20" t="s">
        <v>17</v>
      </c>
      <c r="E5" s="37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 t="s">
        <v>13</v>
      </c>
      <c r="L5" s="38" t="s">
        <v>14</v>
      </c>
      <c r="M5" s="39" t="s">
        <v>15</v>
      </c>
    </row>
    <row r="6" spans="1:13" ht="22.5" customHeight="1" thickBot="1">
      <c r="A6" s="84" t="s">
        <v>58</v>
      </c>
      <c r="B6" s="84"/>
      <c r="C6" s="1"/>
      <c r="D6" s="21" t="s">
        <v>18</v>
      </c>
      <c r="E6" s="37">
        <v>0</v>
      </c>
      <c r="F6" s="40">
        <f>E19</f>
        <v>23.5</v>
      </c>
      <c r="G6" s="40">
        <f>F19</f>
        <v>-3</v>
      </c>
      <c r="H6" s="40">
        <f aca="true" t="shared" si="0" ref="H6:M6">G19</f>
        <v>-29.5</v>
      </c>
      <c r="I6" s="40">
        <f t="shared" si="0"/>
        <v>-56</v>
      </c>
      <c r="J6" s="40">
        <f t="shared" si="0"/>
        <v>-82.5</v>
      </c>
      <c r="K6" s="40">
        <f t="shared" si="0"/>
        <v>11</v>
      </c>
      <c r="L6" s="40">
        <f t="shared" si="0"/>
        <v>-15.5</v>
      </c>
      <c r="M6" s="41">
        <f t="shared" si="0"/>
        <v>-42</v>
      </c>
    </row>
    <row r="7" spans="1:13" ht="21" customHeight="1" thickBot="1">
      <c r="A7" s="24" t="s">
        <v>20</v>
      </c>
      <c r="B7" s="16"/>
      <c r="D7" s="22" t="s">
        <v>19</v>
      </c>
      <c r="E7" s="42">
        <v>130</v>
      </c>
      <c r="F7" s="43"/>
      <c r="G7" s="43"/>
      <c r="H7" s="43"/>
      <c r="I7" s="43"/>
      <c r="J7" s="43"/>
      <c r="K7" s="43"/>
      <c r="L7" s="43"/>
      <c r="M7" s="44"/>
    </row>
    <row r="8" spans="4:13" ht="12.75">
      <c r="D8" s="23" t="s">
        <v>38</v>
      </c>
      <c r="E8" s="42">
        <v>3.5</v>
      </c>
      <c r="F8" s="43">
        <v>3.5</v>
      </c>
      <c r="G8" s="43">
        <v>3.5</v>
      </c>
      <c r="H8" s="43">
        <v>3.5</v>
      </c>
      <c r="I8" s="43">
        <v>3.5</v>
      </c>
      <c r="J8" s="43">
        <v>3.5</v>
      </c>
      <c r="K8" s="43">
        <v>3.5</v>
      </c>
      <c r="L8" s="43">
        <v>3.5</v>
      </c>
      <c r="M8" s="44">
        <v>3.5</v>
      </c>
    </row>
    <row r="9" spans="4:13" ht="13.5" thickBot="1">
      <c r="D9" s="3" t="s">
        <v>23</v>
      </c>
      <c r="E9" s="45"/>
      <c r="F9" s="46"/>
      <c r="G9" s="46"/>
      <c r="H9" s="46"/>
      <c r="I9" s="46"/>
      <c r="J9" s="46">
        <v>120</v>
      </c>
      <c r="K9" s="46"/>
      <c r="L9" s="46"/>
      <c r="M9" s="47">
        <v>120</v>
      </c>
    </row>
    <row r="10" spans="1:13" ht="20.25" customHeight="1" thickBot="1">
      <c r="A10" s="2"/>
      <c r="B10" s="2"/>
      <c r="D10" s="24" t="s">
        <v>22</v>
      </c>
      <c r="E10" s="55">
        <f>SUM(E7:E9)</f>
        <v>133.5</v>
      </c>
      <c r="F10" s="56">
        <f aca="true" t="shared" si="1" ref="F10:M10">SUM(F7:F9)</f>
        <v>3.5</v>
      </c>
      <c r="G10" s="56">
        <f t="shared" si="1"/>
        <v>3.5</v>
      </c>
      <c r="H10" s="56">
        <f t="shared" si="1"/>
        <v>3.5</v>
      </c>
      <c r="I10" s="56">
        <f t="shared" si="1"/>
        <v>3.5</v>
      </c>
      <c r="J10" s="56">
        <f t="shared" si="1"/>
        <v>123.5</v>
      </c>
      <c r="K10" s="56">
        <f t="shared" si="1"/>
        <v>3.5</v>
      </c>
      <c r="L10" s="56">
        <f t="shared" si="1"/>
        <v>3.5</v>
      </c>
      <c r="M10" s="57">
        <f t="shared" si="1"/>
        <v>123.5</v>
      </c>
    </row>
    <row r="11" spans="1:13" ht="20.25" customHeight="1" thickBot="1">
      <c r="A11" s="25" t="s">
        <v>24</v>
      </c>
      <c r="B11" s="36"/>
      <c r="D11" s="23" t="s">
        <v>25</v>
      </c>
      <c r="E11" s="48"/>
      <c r="F11" s="49">
        <v>10</v>
      </c>
      <c r="G11" s="49">
        <f>$F$11</f>
        <v>10</v>
      </c>
      <c r="H11" s="49">
        <f aca="true" t="shared" si="2" ref="H11:M11">$F$11</f>
        <v>10</v>
      </c>
      <c r="I11" s="49">
        <f t="shared" si="2"/>
        <v>10</v>
      </c>
      <c r="J11" s="49">
        <f t="shared" si="2"/>
        <v>10</v>
      </c>
      <c r="K11" s="49">
        <f t="shared" si="2"/>
        <v>10</v>
      </c>
      <c r="L11" s="49">
        <f t="shared" si="2"/>
        <v>10</v>
      </c>
      <c r="M11" s="50">
        <f t="shared" si="2"/>
        <v>10</v>
      </c>
    </row>
    <row r="12" spans="1:13" ht="12.75">
      <c r="A12" t="s">
        <v>32</v>
      </c>
      <c r="D12" s="23" t="s">
        <v>26</v>
      </c>
      <c r="E12" s="48">
        <v>6</v>
      </c>
      <c r="F12" s="49">
        <v>6</v>
      </c>
      <c r="G12" s="49">
        <v>6</v>
      </c>
      <c r="H12" s="49">
        <v>6</v>
      </c>
      <c r="I12" s="49">
        <v>6</v>
      </c>
      <c r="J12" s="49">
        <v>6</v>
      </c>
      <c r="K12" s="49">
        <v>6</v>
      </c>
      <c r="L12" s="49">
        <v>6</v>
      </c>
      <c r="M12" s="51">
        <v>6</v>
      </c>
    </row>
    <row r="13" spans="4:13" ht="12.75">
      <c r="D13" s="23" t="s">
        <v>27</v>
      </c>
      <c r="E13" s="48">
        <v>3</v>
      </c>
      <c r="F13" s="49">
        <v>3</v>
      </c>
      <c r="G13" s="49">
        <v>3</v>
      </c>
      <c r="H13" s="49">
        <v>3</v>
      </c>
      <c r="I13" s="49">
        <v>3</v>
      </c>
      <c r="J13" s="49">
        <v>3</v>
      </c>
      <c r="K13" s="49">
        <v>3</v>
      </c>
      <c r="L13" s="49">
        <v>3</v>
      </c>
      <c r="M13" s="51">
        <v>3</v>
      </c>
    </row>
    <row r="14" spans="4:13" ht="12.75">
      <c r="D14" s="23" t="s">
        <v>29</v>
      </c>
      <c r="E14" s="48">
        <v>1</v>
      </c>
      <c r="F14" s="49">
        <v>1</v>
      </c>
      <c r="G14" s="49">
        <v>1</v>
      </c>
      <c r="H14" s="49">
        <v>1</v>
      </c>
      <c r="I14" s="49">
        <v>1</v>
      </c>
      <c r="J14" s="49">
        <v>1</v>
      </c>
      <c r="K14" s="49">
        <v>1</v>
      </c>
      <c r="L14" s="49">
        <v>1</v>
      </c>
      <c r="M14" s="51">
        <v>1</v>
      </c>
    </row>
    <row r="15" spans="4:13" ht="12.75">
      <c r="D15" s="23" t="s">
        <v>39</v>
      </c>
      <c r="E15" s="48"/>
      <c r="F15" s="49">
        <v>10</v>
      </c>
      <c r="G15" s="49">
        <v>10</v>
      </c>
      <c r="H15" s="49">
        <v>10</v>
      </c>
      <c r="I15" s="49">
        <v>10</v>
      </c>
      <c r="J15" s="49">
        <v>10</v>
      </c>
      <c r="K15" s="49">
        <v>10</v>
      </c>
      <c r="L15" s="49">
        <v>10</v>
      </c>
      <c r="M15" s="51">
        <v>10</v>
      </c>
    </row>
    <row r="16" spans="4:13" ht="13.5" thickBot="1">
      <c r="D16" s="23" t="s">
        <v>35</v>
      </c>
      <c r="E16" s="48">
        <v>100</v>
      </c>
      <c r="F16" s="49"/>
      <c r="G16" s="49"/>
      <c r="H16" s="49"/>
      <c r="I16" s="49"/>
      <c r="J16" s="49"/>
      <c r="K16" s="49"/>
      <c r="L16" s="49"/>
      <c r="M16" s="51"/>
    </row>
    <row r="17" spans="4:13" ht="24.75" customHeight="1" thickBot="1">
      <c r="D17" s="25" t="s">
        <v>30</v>
      </c>
      <c r="E17" s="58">
        <f>SUM(E11:E16)</f>
        <v>110</v>
      </c>
      <c r="F17" s="59">
        <f>SUM(F11:F16)</f>
        <v>30</v>
      </c>
      <c r="G17" s="59">
        <f aca="true" t="shared" si="3" ref="G17:M17">SUM(G11:G16)</f>
        <v>30</v>
      </c>
      <c r="H17" s="59">
        <f t="shared" si="3"/>
        <v>30</v>
      </c>
      <c r="I17" s="59">
        <f t="shared" si="3"/>
        <v>30</v>
      </c>
      <c r="J17" s="59">
        <f t="shared" si="3"/>
        <v>30</v>
      </c>
      <c r="K17" s="59">
        <f t="shared" si="3"/>
        <v>30</v>
      </c>
      <c r="L17" s="59">
        <f t="shared" si="3"/>
        <v>30</v>
      </c>
      <c r="M17" s="60">
        <f t="shared" si="3"/>
        <v>30</v>
      </c>
    </row>
    <row r="18" spans="1:13" ht="45.75" customHeight="1" thickBot="1">
      <c r="A18" s="82" t="s">
        <v>33</v>
      </c>
      <c r="B18" s="83"/>
      <c r="D18" s="26" t="s">
        <v>40</v>
      </c>
      <c r="E18" s="64">
        <f>SUM(E10-E17)</f>
        <v>23.5</v>
      </c>
      <c r="F18" s="65">
        <f aca="true" t="shared" si="4" ref="F18:M18">SUM(F10-F17)</f>
        <v>-26.5</v>
      </c>
      <c r="G18" s="65">
        <f t="shared" si="4"/>
        <v>-26.5</v>
      </c>
      <c r="H18" s="65">
        <f t="shared" si="4"/>
        <v>-26.5</v>
      </c>
      <c r="I18" s="65">
        <f t="shared" si="4"/>
        <v>-26.5</v>
      </c>
      <c r="J18" s="65">
        <f t="shared" si="4"/>
        <v>93.5</v>
      </c>
      <c r="K18" s="65">
        <f t="shared" si="4"/>
        <v>-26.5</v>
      </c>
      <c r="L18" s="65">
        <f t="shared" si="4"/>
        <v>-26.5</v>
      </c>
      <c r="M18" s="66">
        <f t="shared" si="4"/>
        <v>93.5</v>
      </c>
    </row>
    <row r="19" spans="1:13" ht="38.25" customHeight="1" thickBot="1">
      <c r="A19" s="82" t="s">
        <v>37</v>
      </c>
      <c r="B19" s="83"/>
      <c r="D19" s="5" t="s">
        <v>34</v>
      </c>
      <c r="E19" s="61">
        <f aca="true" t="shared" si="5" ref="E19:M19">SUM(E6+E18)</f>
        <v>23.5</v>
      </c>
      <c r="F19" s="62">
        <f t="shared" si="5"/>
        <v>-3</v>
      </c>
      <c r="G19" s="62">
        <f t="shared" si="5"/>
        <v>-29.5</v>
      </c>
      <c r="H19" s="62">
        <f t="shared" si="5"/>
        <v>-56</v>
      </c>
      <c r="I19" s="62">
        <f t="shared" si="5"/>
        <v>-82.5</v>
      </c>
      <c r="J19" s="62">
        <f t="shared" si="5"/>
        <v>11</v>
      </c>
      <c r="K19" s="62">
        <f t="shared" si="5"/>
        <v>-15.5</v>
      </c>
      <c r="L19" s="62">
        <f t="shared" si="5"/>
        <v>-42</v>
      </c>
      <c r="M19" s="63">
        <f t="shared" si="5"/>
        <v>51.5</v>
      </c>
    </row>
    <row r="21" spans="4:13" ht="12.75">
      <c r="D21" s="54" t="s">
        <v>75</v>
      </c>
      <c r="E21" s="53" t="str">
        <f>IF(E19=23.5,"Correct","Incorrect")</f>
        <v>Correct</v>
      </c>
      <c r="F21" s="53" t="str">
        <f>IF(F19=-3,"Correct","Incorrect")</f>
        <v>Correct</v>
      </c>
      <c r="G21" s="53" t="str">
        <f>IF(G19=-29.5,"Correct","Incorrect")</f>
        <v>Correct</v>
      </c>
      <c r="H21" s="53" t="str">
        <f>IF(H19=-56,"Correct","Incorrect")</f>
        <v>Correct</v>
      </c>
      <c r="I21" s="53" t="str">
        <f>IF(I19=-82.5,"Correct","Incorrect")</f>
        <v>Correct</v>
      </c>
      <c r="J21" s="53" t="str">
        <f>IF(J19=11,"Correct","Incorrect")</f>
        <v>Correct</v>
      </c>
      <c r="K21" s="53" t="str">
        <f>IF(K19=-15.5,"Correct","Incorrect")</f>
        <v>Correct</v>
      </c>
      <c r="L21" s="53" t="str">
        <f>IF(L19=-42,"Correct","Incorrect")</f>
        <v>Correct</v>
      </c>
      <c r="M21" s="53" t="str">
        <f>IF(M19=51.5,"Correct","Incorrect")</f>
        <v>Correct</v>
      </c>
    </row>
  </sheetData>
  <sheetProtection/>
  <mergeCells count="4">
    <mergeCell ref="A18:B18"/>
    <mergeCell ref="A19:B19"/>
    <mergeCell ref="A6:B6"/>
    <mergeCell ref="E4:M4"/>
  </mergeCells>
  <conditionalFormatting sqref="E19:M19">
    <cfRule type="cellIs" priority="1" dxfId="2" operator="lessThan" stopIfTrue="1">
      <formula>0</formula>
    </cfRule>
  </conditionalFormatting>
  <conditionalFormatting sqref="D21:M21">
    <cfRule type="cellIs" priority="2" dxfId="1" operator="equal" stopIfTrue="1">
      <formula>"Correct"</formula>
    </cfRule>
    <cfRule type="cellIs" priority="3" dxfId="0" operator="equal" stopIfTrue="1">
      <formula>"Incorrect"</formula>
    </cfRule>
  </conditionalFormatting>
  <dataValidations count="2">
    <dataValidation allowBlank="1" showInputMessage="1" showErrorMessage="1" promptTitle="TEACHER HINT:" prompt="START HERE" sqref="F6"/>
    <dataValidation type="whole" allowBlank="1" showInputMessage="1" showErrorMessage="1" errorTitle="BUSINESS TEACHER SAYS:" error="Check the value you have entered is correct!" sqref="E7:M9">
      <formula1>-83</formula1>
      <formula2>130</formula2>
    </dataValidation>
  </dataValidations>
  <printOptions/>
  <pageMargins left="0.75" right="0.75" top="1" bottom="1" header="0.5" footer="0.5"/>
  <pageSetup fitToHeight="1" fitToWidth="1" horizontalDpi="1200" verticalDpi="1200" orientation="landscape" paperSize="9" scale="97" r:id="rId1"/>
  <ignoredErrors>
    <ignoredError sqref="F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L2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4.421875" style="0" customWidth="1"/>
    <col min="6" max="6" width="15.00390625" style="0" customWidth="1"/>
    <col min="11" max="11" width="15.8515625" style="0" customWidth="1"/>
  </cols>
  <sheetData>
    <row r="1" spans="1:4" ht="13.5" thickBot="1">
      <c r="A1" s="91" t="s">
        <v>68</v>
      </c>
      <c r="B1" s="92"/>
      <c r="C1" s="92"/>
      <c r="D1" s="93"/>
    </row>
    <row r="3" spans="1:12" ht="12.75">
      <c r="A3" s="7" t="s">
        <v>42</v>
      </c>
      <c r="B3" s="8"/>
      <c r="C3" s="8"/>
      <c r="D3" s="8"/>
      <c r="E3" s="8"/>
      <c r="F3" s="8"/>
      <c r="G3" s="8"/>
      <c r="H3" s="8"/>
      <c r="L3" s="17" t="s">
        <v>43</v>
      </c>
    </row>
    <row r="4" spans="1:12" ht="12.75">
      <c r="A4" s="7"/>
      <c r="B4" s="8"/>
      <c r="C4" s="8"/>
      <c r="D4" s="8"/>
      <c r="E4" s="8"/>
      <c r="F4" s="8"/>
      <c r="G4" s="8"/>
      <c r="H4" s="8"/>
      <c r="L4" s="9"/>
    </row>
    <row r="5" spans="1:12" ht="12.75">
      <c r="A5" s="1" t="s">
        <v>52</v>
      </c>
      <c r="B5" s="8"/>
      <c r="C5" s="8"/>
      <c r="D5" s="8"/>
      <c r="E5" s="8"/>
      <c r="F5" s="8"/>
      <c r="G5" s="8"/>
      <c r="H5" s="8"/>
      <c r="L5" s="9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10" ht="12.75">
      <c r="A7" s="7" t="s">
        <v>67</v>
      </c>
      <c r="B7" s="8"/>
      <c r="C7" s="8"/>
      <c r="D7" s="8"/>
      <c r="E7" s="9"/>
      <c r="F7" s="8"/>
      <c r="G7" s="8"/>
      <c r="H7" s="8"/>
      <c r="J7" s="17" t="s">
        <v>44</v>
      </c>
    </row>
    <row r="8" spans="1:8" ht="12.75">
      <c r="A8" s="7"/>
      <c r="B8" s="8"/>
      <c r="C8" s="8"/>
      <c r="D8" s="8"/>
      <c r="E8" s="9"/>
      <c r="F8" s="8"/>
      <c r="G8" s="8"/>
      <c r="H8" s="8"/>
    </row>
    <row r="9" spans="1:9" ht="12.75">
      <c r="A9" s="1" t="s">
        <v>48</v>
      </c>
      <c r="B9" s="4"/>
      <c r="C9" s="4"/>
      <c r="D9" s="4"/>
      <c r="E9" s="10"/>
      <c r="F9" s="4"/>
      <c r="G9" s="4"/>
      <c r="H9" s="4"/>
      <c r="I9" s="4"/>
    </row>
    <row r="10" spans="1:9" ht="12.75">
      <c r="A10" s="1" t="s">
        <v>49</v>
      </c>
      <c r="B10" s="4"/>
      <c r="C10" s="4"/>
      <c r="D10" s="4"/>
      <c r="E10" s="10"/>
      <c r="F10" s="4"/>
      <c r="G10" s="4"/>
      <c r="H10" s="4"/>
      <c r="I10" s="4"/>
    </row>
    <row r="11" spans="1:9" ht="12.75">
      <c r="A11" s="1" t="s">
        <v>50</v>
      </c>
      <c r="B11" s="4"/>
      <c r="C11" s="4"/>
      <c r="D11" s="4"/>
      <c r="E11" s="10"/>
      <c r="F11" s="4"/>
      <c r="G11" s="4"/>
      <c r="H11" s="4"/>
      <c r="I11" s="4"/>
    </row>
    <row r="12" spans="1:9" ht="12.75">
      <c r="A12" s="1" t="s">
        <v>51</v>
      </c>
      <c r="B12" s="4"/>
      <c r="C12" s="4"/>
      <c r="D12" s="4"/>
      <c r="E12" s="10"/>
      <c r="F12" s="4"/>
      <c r="G12" s="4"/>
      <c r="H12" s="4"/>
      <c r="I12" s="4"/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7" t="s">
        <v>4</v>
      </c>
      <c r="B14" s="8"/>
      <c r="C14" s="8"/>
      <c r="D14" s="8"/>
      <c r="E14" s="8"/>
      <c r="F14" s="8"/>
      <c r="G14" s="17" t="s">
        <v>45</v>
      </c>
      <c r="H14" s="8"/>
    </row>
    <row r="15" spans="1:8" ht="12.75">
      <c r="A15" s="7"/>
      <c r="B15" s="8"/>
      <c r="C15" s="8"/>
      <c r="D15" s="8"/>
      <c r="E15" s="8"/>
      <c r="F15" s="8"/>
      <c r="G15" s="9"/>
      <c r="H15" s="8"/>
    </row>
    <row r="16" spans="1:8" ht="12.75">
      <c r="A16" s="1" t="s">
        <v>53</v>
      </c>
      <c r="B16" s="8"/>
      <c r="C16" s="8"/>
      <c r="D16" s="8"/>
      <c r="E16" s="8"/>
      <c r="F16" s="8"/>
      <c r="G16" s="9"/>
      <c r="H16" s="8"/>
    </row>
    <row r="17" spans="1:8" ht="12.75">
      <c r="A17" s="1" t="s">
        <v>54</v>
      </c>
      <c r="B17" s="8"/>
      <c r="C17" s="8"/>
      <c r="D17" s="8"/>
      <c r="E17" s="8"/>
      <c r="F17" s="8"/>
      <c r="G17" s="9"/>
      <c r="H17" s="8"/>
    </row>
    <row r="18" spans="1:8" ht="12.75">
      <c r="A18" s="1" t="s">
        <v>55</v>
      </c>
      <c r="B18" s="8"/>
      <c r="C18" s="8"/>
      <c r="D18" s="8"/>
      <c r="E18" s="8"/>
      <c r="F18" s="8"/>
      <c r="G18" s="9"/>
      <c r="H18" s="8"/>
    </row>
    <row r="19" spans="1:8" ht="12.75">
      <c r="A19" s="1" t="s">
        <v>56</v>
      </c>
      <c r="B19" s="8"/>
      <c r="C19" s="8"/>
      <c r="D19" s="8"/>
      <c r="E19" s="8"/>
      <c r="F19" s="8"/>
      <c r="G19" s="9"/>
      <c r="H19" s="8"/>
    </row>
    <row r="20" spans="1:8" ht="12.75">
      <c r="A20" s="1" t="s">
        <v>57</v>
      </c>
      <c r="B20" s="8"/>
      <c r="C20" s="8"/>
      <c r="D20" s="8"/>
      <c r="E20" s="8"/>
      <c r="F20" s="8"/>
      <c r="G20" s="9"/>
      <c r="H20" s="8"/>
    </row>
    <row r="21" spans="1:8" ht="12.75">
      <c r="A21" s="1"/>
      <c r="B21" s="8"/>
      <c r="C21" s="8"/>
      <c r="D21" s="8"/>
      <c r="E21" s="8"/>
      <c r="F21" s="8"/>
      <c r="G21" s="9"/>
      <c r="H21" s="8"/>
    </row>
    <row r="22" spans="1:8" ht="12.75">
      <c r="A22" s="1" t="s">
        <v>63</v>
      </c>
      <c r="B22" s="8"/>
      <c r="C22" s="8"/>
      <c r="D22" s="8"/>
      <c r="E22" s="8"/>
      <c r="F22" s="8"/>
      <c r="G22" s="9"/>
      <c r="H22" s="8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9" ht="12.75">
      <c r="A24" s="7" t="s">
        <v>5</v>
      </c>
      <c r="B24" s="8"/>
      <c r="C24" s="8"/>
      <c r="D24" s="8"/>
      <c r="E24" s="8"/>
      <c r="F24" s="8"/>
      <c r="G24" s="8"/>
      <c r="H24" s="8"/>
      <c r="I24" s="17" t="s">
        <v>46</v>
      </c>
    </row>
    <row r="26" spans="1:6" ht="12.75">
      <c r="A26" s="1" t="s">
        <v>60</v>
      </c>
      <c r="B26" s="1"/>
      <c r="C26" s="1"/>
      <c r="D26" s="1"/>
      <c r="E26" s="1"/>
      <c r="F26" s="1"/>
    </row>
    <row r="27" spans="1:6" ht="12.75">
      <c r="A27" s="1" t="s">
        <v>61</v>
      </c>
      <c r="B27" s="1"/>
      <c r="C27" s="1"/>
      <c r="D27" s="1"/>
      <c r="E27" s="1"/>
      <c r="F27" s="1"/>
    </row>
    <row r="28" spans="1:6" ht="12.75">
      <c r="A28" s="1" t="s">
        <v>62</v>
      </c>
      <c r="B28" s="1"/>
      <c r="C28" s="1"/>
      <c r="D28" s="1"/>
      <c r="E28" s="1"/>
      <c r="F28" s="1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Barry Fry Builders</dc:title>
  <dc:subject>Cash Flow Management</dc:subject>
  <dc:creator>Simon McCrossan</dc:creator>
  <cp:keywords>Cash Flow Management</cp:keywords>
  <dc:description/>
  <cp:lastModifiedBy>User</cp:lastModifiedBy>
  <cp:lastPrinted>2008-02-15T13:35:36Z</cp:lastPrinted>
  <dcterms:created xsi:type="dcterms:W3CDTF">2003-10-07T21:21:51Z</dcterms:created>
  <dcterms:modified xsi:type="dcterms:W3CDTF">2009-12-16T08:42:32Z</dcterms:modified>
  <cp:category/>
  <cp:version/>
  <cp:contentType/>
  <cp:contentStatus/>
</cp:coreProperties>
</file>