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0" yWindow="1395" windowWidth="15480" windowHeight="10830" activeTab="3"/>
  </bookViews>
  <sheets>
    <sheet name="Break-Even Data" sheetId="1" r:id="rId1"/>
    <sheet name="Break-Even Chart" sheetId="2" r:id="rId2"/>
    <sheet name="Your Tasks" sheetId="3" r:id="rId3"/>
    <sheet name="Your Data" sheetId="4" r:id="rId4"/>
    <sheet name="Your Answers" sheetId="5" r:id="rId5"/>
  </sheets>
  <definedNames/>
  <calcPr fullCalcOnLoad="1"/>
</workbook>
</file>

<file path=xl/comments1.xml><?xml version="1.0" encoding="utf-8"?>
<comments xmlns="http://schemas.openxmlformats.org/spreadsheetml/2006/main">
  <authors>
    <author>Paula McKnight</author>
    <author>Katy Need</author>
  </authors>
  <commentList>
    <comment ref="D23" authorId="0">
      <text>
        <r>
          <rPr>
            <sz val="8"/>
            <rFont val="Tahoma"/>
            <family val="0"/>
          </rPr>
          <t xml:space="preserve">Costs that vary with the level of output.
</t>
        </r>
      </text>
    </comment>
    <comment ref="E23" authorId="1">
      <text>
        <r>
          <rPr>
            <sz val="8"/>
            <rFont val="Tahoma"/>
            <family val="2"/>
          </rPr>
          <t>Costs that do not vary with the level of output.</t>
        </r>
      </text>
    </comment>
    <comment ref="F23" authorId="1">
      <text>
        <r>
          <rPr>
            <sz val="8"/>
            <rFont val="Tahoma"/>
            <family val="2"/>
          </rPr>
          <t>Total cost = total fixed costs + total variable costs</t>
        </r>
      </text>
    </comment>
    <comment ref="C23" authorId="1">
      <text>
        <r>
          <rPr>
            <sz val="8"/>
            <rFont val="Tahoma"/>
            <family val="2"/>
          </rPr>
          <t>The income a business receives from selling its product.  Sales revenue = selling price x number of units sold.</t>
        </r>
      </text>
    </comment>
    <comment ref="G23" authorId="1">
      <text>
        <r>
          <rPr>
            <sz val="8"/>
            <rFont val="Tahoma"/>
            <family val="2"/>
          </rPr>
          <t>If sales revenue is greater than total costs, the business will make a profit.  If revenue is less that total costs, it will make a loss.</t>
        </r>
      </text>
    </comment>
  </commentList>
</comments>
</file>

<file path=xl/comments4.xml><?xml version="1.0" encoding="utf-8"?>
<comments xmlns="http://schemas.openxmlformats.org/spreadsheetml/2006/main">
  <authors>
    <author>Katy Need</author>
    <author>Paula McKnight</author>
  </authors>
  <commentList>
    <comment ref="C15" authorId="0">
      <text>
        <r>
          <rPr>
            <sz val="8"/>
            <rFont val="Tahoma"/>
            <family val="2"/>
          </rPr>
          <t>The income a business receives from selling its product.  Sales revenue = selling price x number of units sold.</t>
        </r>
      </text>
    </comment>
    <comment ref="D15" authorId="1">
      <text>
        <r>
          <rPr>
            <sz val="8"/>
            <rFont val="Tahoma"/>
            <family val="0"/>
          </rPr>
          <t xml:space="preserve">Costs that vary with the level of output.
</t>
        </r>
      </text>
    </comment>
    <comment ref="E15" authorId="0">
      <text>
        <r>
          <rPr>
            <sz val="8"/>
            <rFont val="Tahoma"/>
            <family val="2"/>
          </rPr>
          <t>Costs that do not vary with the level of output.</t>
        </r>
      </text>
    </comment>
    <comment ref="F15" authorId="0">
      <text>
        <r>
          <rPr>
            <sz val="8"/>
            <rFont val="Tahoma"/>
            <family val="2"/>
          </rPr>
          <t>Total cost = total fixed costs + total variable costs</t>
        </r>
      </text>
    </comment>
    <comment ref="G15" authorId="0">
      <text>
        <r>
          <rPr>
            <sz val="8"/>
            <rFont val="Tahoma"/>
            <family val="2"/>
          </rPr>
          <t>If sales revenue is greater than total costs, the business will make a profit.  If revenue is less that total costs, it will make a loss.</t>
        </r>
      </text>
    </comment>
  </commentList>
</comments>
</file>

<file path=xl/sharedStrings.xml><?xml version="1.0" encoding="utf-8"?>
<sst xmlns="http://schemas.openxmlformats.org/spreadsheetml/2006/main" count="56" uniqueCount="44">
  <si>
    <t>Variable Costs</t>
  </si>
  <si>
    <t>Fixed Costs</t>
  </si>
  <si>
    <t>Plain T-Shirts</t>
  </si>
  <si>
    <t>Transfers</t>
  </si>
  <si>
    <t>Salaries</t>
  </si>
  <si>
    <t>Rent</t>
  </si>
  <si>
    <t>Printing Machine</t>
  </si>
  <si>
    <t>Heat &amp; Light</t>
  </si>
  <si>
    <t>Telephone</t>
  </si>
  <si>
    <t>Advertising</t>
  </si>
  <si>
    <t>Cost per Unit</t>
  </si>
  <si>
    <t>Cost per Month</t>
  </si>
  <si>
    <t>No. of Units</t>
  </si>
  <si>
    <t>Variable Cost</t>
  </si>
  <si>
    <t>Fixed Cost</t>
  </si>
  <si>
    <t>Total Cost</t>
  </si>
  <si>
    <t>Profit/Loss</t>
  </si>
  <si>
    <t>Selling Price</t>
  </si>
  <si>
    <t>Total Variable Cost</t>
  </si>
  <si>
    <t>Total Fixed Costs</t>
  </si>
  <si>
    <t>COSTS:</t>
  </si>
  <si>
    <t>TASK 1 - BREAK-EVEN ANALYSIS</t>
  </si>
  <si>
    <t>BREAK-EVEN ANALYSIS</t>
  </si>
  <si>
    <t>Cost</t>
  </si>
  <si>
    <t>BREAK-EVEN ANALYSIS FOR THE SCHOOL DISCO</t>
  </si>
  <si>
    <t>Total fixed Costs</t>
  </si>
  <si>
    <t>Break-Even Point</t>
  </si>
  <si>
    <t>New Break-Even Point</t>
  </si>
  <si>
    <t>Profit</t>
  </si>
  <si>
    <t>Answer</t>
  </si>
  <si>
    <t>Question</t>
  </si>
  <si>
    <t>Correct/Incorrect</t>
  </si>
  <si>
    <t>Sales Revenue</t>
  </si>
  <si>
    <t>Total Costs</t>
  </si>
  <si>
    <t>Save this page as School disco breakeven in your user space</t>
  </si>
  <si>
    <t>Output</t>
  </si>
  <si>
    <t>Profit/loss</t>
  </si>
  <si>
    <t>do not change with output</t>
  </si>
  <si>
    <t>Change with output</t>
  </si>
  <si>
    <t>DJ equip</t>
  </si>
  <si>
    <t>food and drink</t>
  </si>
  <si>
    <t>hire of hall</t>
  </si>
  <si>
    <t>poster</t>
  </si>
  <si>
    <t>tickers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</si>
</sst>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"/>
  </numFmts>
  <fonts count="56">
    <font>
      <sz val="10"/>
      <name val="Arial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Comic Sans MS"/>
      <family val="4"/>
    </font>
    <font>
      <sz val="10"/>
      <name val="Comic Sans MS"/>
      <family val="4"/>
    </font>
    <font>
      <u val="single"/>
      <sz val="10"/>
      <color indexed="12"/>
      <name val="Comic Sans MS"/>
      <family val="4"/>
    </font>
    <font>
      <sz val="16"/>
      <name val="Comic Sans MS"/>
      <family val="4"/>
    </font>
    <font>
      <sz val="14"/>
      <name val="Comic Sans MS"/>
      <family val="4"/>
    </font>
    <font>
      <sz val="14"/>
      <name val="Arial"/>
      <family val="0"/>
    </font>
    <font>
      <sz val="10"/>
      <color indexed="9"/>
      <name val="Comic Sans MS"/>
      <family val="4"/>
    </font>
    <font>
      <sz val="14"/>
      <color indexed="9"/>
      <name val="Arial"/>
      <family val="0"/>
    </font>
    <font>
      <b/>
      <sz val="12"/>
      <color indexed="11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mic Sans MS"/>
      <family val="4"/>
    </font>
    <font>
      <sz val="9.25"/>
      <color indexed="8"/>
      <name val="Arial"/>
      <family val="2"/>
    </font>
    <font>
      <b/>
      <sz val="9.25"/>
      <color indexed="8"/>
      <name val="Arial"/>
      <family val="2"/>
    </font>
    <font>
      <b/>
      <sz val="11.25"/>
      <color indexed="8"/>
      <name val="Arial"/>
      <family val="2"/>
    </font>
    <font>
      <sz val="8.5"/>
      <color indexed="8"/>
      <name val="Arial"/>
      <family val="2"/>
    </font>
    <font>
      <b/>
      <sz val="10"/>
      <color indexed="8"/>
      <name val="Comic Sans MS"/>
      <family val="4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172" fontId="5" fillId="0" borderId="0" xfId="0" applyNumberFormat="1" applyFont="1" applyBorder="1" applyAlignment="1">
      <alignment/>
    </xf>
    <xf numFmtId="172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34" borderId="16" xfId="0" applyFont="1" applyFill="1" applyBorder="1" applyAlignment="1">
      <alignment/>
    </xf>
    <xf numFmtId="172" fontId="5" fillId="34" borderId="16" xfId="0" applyNumberFormat="1" applyFont="1" applyFill="1" applyBorder="1" applyAlignment="1">
      <alignment/>
    </xf>
    <xf numFmtId="172" fontId="5" fillId="0" borderId="17" xfId="0" applyNumberFormat="1" applyFont="1" applyBorder="1" applyAlignment="1">
      <alignment/>
    </xf>
    <xf numFmtId="172" fontId="5" fillId="0" borderId="0" xfId="0" applyNumberFormat="1" applyFont="1" applyAlignment="1">
      <alignment/>
    </xf>
    <xf numFmtId="0" fontId="5" fillId="33" borderId="10" xfId="0" applyFont="1" applyFill="1" applyBorder="1" applyAlignment="1">
      <alignment/>
    </xf>
    <xf numFmtId="172" fontId="5" fillId="0" borderId="16" xfId="0" applyNumberFormat="1" applyFont="1" applyBorder="1" applyAlignment="1">
      <alignment/>
    </xf>
    <xf numFmtId="0" fontId="6" fillId="0" borderId="0" xfId="53" applyFont="1" applyAlignment="1" applyProtection="1">
      <alignment/>
      <protection/>
    </xf>
    <xf numFmtId="0" fontId="5" fillId="33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8" xfId="0" applyFont="1" applyBorder="1" applyAlignment="1">
      <alignment/>
    </xf>
    <xf numFmtId="0" fontId="7" fillId="35" borderId="0" xfId="0" applyFont="1" applyFill="1" applyAlignment="1">
      <alignment horizontal="left"/>
    </xf>
    <xf numFmtId="0" fontId="7" fillId="35" borderId="0" xfId="0" applyFont="1" applyFill="1" applyAlignment="1">
      <alignment/>
    </xf>
    <xf numFmtId="0" fontId="7" fillId="35" borderId="0" xfId="0" applyFont="1" applyFill="1" applyAlignment="1">
      <alignment horizontal="center"/>
    </xf>
    <xf numFmtId="0" fontId="7" fillId="36" borderId="0" xfId="0" applyFont="1" applyFill="1" applyAlignment="1">
      <alignment/>
    </xf>
    <xf numFmtId="0" fontId="7" fillId="37" borderId="0" xfId="0" applyFont="1" applyFill="1" applyAlignment="1">
      <alignment/>
    </xf>
    <xf numFmtId="0" fontId="7" fillId="34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2" fontId="5" fillId="0" borderId="18" xfId="0" applyNumberFormat="1" applyFont="1" applyBorder="1" applyAlignment="1">
      <alignment/>
    </xf>
    <xf numFmtId="2" fontId="5" fillId="34" borderId="18" xfId="0" applyNumberFormat="1" applyFont="1" applyFill="1" applyBorder="1" applyAlignment="1">
      <alignment/>
    </xf>
    <xf numFmtId="172" fontId="5" fillId="0" borderId="18" xfId="0" applyNumberFormat="1" applyFont="1" applyFill="1" applyBorder="1" applyAlignment="1">
      <alignment/>
    </xf>
    <xf numFmtId="172" fontId="5" fillId="0" borderId="18" xfId="0" applyNumberFormat="1" applyFont="1" applyBorder="1" applyAlignment="1">
      <alignment/>
    </xf>
    <xf numFmtId="0" fontId="11" fillId="38" borderId="0" xfId="0" applyFont="1" applyFill="1" applyAlignment="1">
      <alignment/>
    </xf>
    <xf numFmtId="0" fontId="10" fillId="38" borderId="0" xfId="0" applyFont="1" applyFill="1" applyAlignment="1">
      <alignment/>
    </xf>
    <xf numFmtId="0" fontId="12" fillId="39" borderId="18" xfId="0" applyFont="1" applyFill="1" applyBorder="1" applyAlignment="1">
      <alignment/>
    </xf>
    <xf numFmtId="0" fontId="12" fillId="39" borderId="18" xfId="0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4" fillId="34" borderId="18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Break-Even for # 1 Design T-Shirts</a:t>
            </a:r>
          </a:p>
        </c:rich>
      </c:tx>
      <c:layout>
        <c:manualLayout>
          <c:xMode val="factor"/>
          <c:yMode val="factor"/>
          <c:x val="0.002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0675"/>
          <c:w val="0.8135"/>
          <c:h val="0.83725"/>
        </c:manualLayout>
      </c:layout>
      <c:lineChart>
        <c:grouping val="standard"/>
        <c:varyColors val="0"/>
        <c:ser>
          <c:idx val="0"/>
          <c:order val="0"/>
          <c:tx>
            <c:strRef>
              <c:f>'Break-Even Data'!$C$23</c:f>
              <c:strCache>
                <c:ptCount val="1"/>
                <c:pt idx="0">
                  <c:v>Sales Revenue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'Break-Even Data'!$B$24:$B$42</c:f>
              <c:numCache>
                <c:ptCount val="19"/>
                <c:pt idx="0">
                  <c:v>0</c:v>
                </c:pt>
                <c:pt idx="1">
                  <c:v>15</c:v>
                </c:pt>
                <c:pt idx="2">
                  <c:v>40</c:v>
                </c:pt>
                <c:pt idx="3">
                  <c:v>65</c:v>
                </c:pt>
                <c:pt idx="4">
                  <c:v>90</c:v>
                </c:pt>
                <c:pt idx="5">
                  <c:v>115</c:v>
                </c:pt>
                <c:pt idx="6">
                  <c:v>140</c:v>
                </c:pt>
                <c:pt idx="7">
                  <c:v>165</c:v>
                </c:pt>
                <c:pt idx="8">
                  <c:v>190</c:v>
                </c:pt>
                <c:pt idx="9">
                  <c:v>215</c:v>
                </c:pt>
                <c:pt idx="10">
                  <c:v>240</c:v>
                </c:pt>
                <c:pt idx="11">
                  <c:v>265</c:v>
                </c:pt>
                <c:pt idx="12">
                  <c:v>290</c:v>
                </c:pt>
                <c:pt idx="13">
                  <c:v>315</c:v>
                </c:pt>
                <c:pt idx="14">
                  <c:v>340</c:v>
                </c:pt>
                <c:pt idx="15">
                  <c:v>365</c:v>
                </c:pt>
                <c:pt idx="16">
                  <c:v>390</c:v>
                </c:pt>
                <c:pt idx="17">
                  <c:v>415</c:v>
                </c:pt>
                <c:pt idx="18">
                  <c:v>440</c:v>
                </c:pt>
              </c:numCache>
            </c:numRef>
          </c:cat>
          <c:val>
            <c:numRef>
              <c:f>'Break-Even Data'!$C$24:$C$42</c:f>
              <c:numCache>
                <c:ptCount val="19"/>
                <c:pt idx="0">
                  <c:v>0</c:v>
                </c:pt>
                <c:pt idx="1">
                  <c:v>150</c:v>
                </c:pt>
                <c:pt idx="2">
                  <c:v>400</c:v>
                </c:pt>
                <c:pt idx="3">
                  <c:v>650</c:v>
                </c:pt>
                <c:pt idx="4">
                  <c:v>900</c:v>
                </c:pt>
                <c:pt idx="5">
                  <c:v>1150</c:v>
                </c:pt>
                <c:pt idx="6">
                  <c:v>1400</c:v>
                </c:pt>
                <c:pt idx="7">
                  <c:v>1650</c:v>
                </c:pt>
                <c:pt idx="8">
                  <c:v>1900</c:v>
                </c:pt>
                <c:pt idx="9">
                  <c:v>2150</c:v>
                </c:pt>
                <c:pt idx="10">
                  <c:v>2400</c:v>
                </c:pt>
                <c:pt idx="11">
                  <c:v>2650</c:v>
                </c:pt>
                <c:pt idx="12">
                  <c:v>2900</c:v>
                </c:pt>
                <c:pt idx="13">
                  <c:v>3150</c:v>
                </c:pt>
                <c:pt idx="14">
                  <c:v>3400</c:v>
                </c:pt>
                <c:pt idx="15">
                  <c:v>3650</c:v>
                </c:pt>
                <c:pt idx="16">
                  <c:v>3900</c:v>
                </c:pt>
                <c:pt idx="17">
                  <c:v>4150</c:v>
                </c:pt>
                <c:pt idx="18">
                  <c:v>4400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'Break-Even Data'!$D$23</c:f>
              <c:strCache>
                <c:ptCount val="1"/>
                <c:pt idx="0">
                  <c:v>Variable Cost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'Break-Even Data'!$B$24:$B$42</c:f>
              <c:numCache>
                <c:ptCount val="19"/>
                <c:pt idx="0">
                  <c:v>0</c:v>
                </c:pt>
                <c:pt idx="1">
                  <c:v>15</c:v>
                </c:pt>
                <c:pt idx="2">
                  <c:v>40</c:v>
                </c:pt>
                <c:pt idx="3">
                  <c:v>65</c:v>
                </c:pt>
                <c:pt idx="4">
                  <c:v>90</c:v>
                </c:pt>
                <c:pt idx="5">
                  <c:v>115</c:v>
                </c:pt>
                <c:pt idx="6">
                  <c:v>140</c:v>
                </c:pt>
                <c:pt idx="7">
                  <c:v>165</c:v>
                </c:pt>
                <c:pt idx="8">
                  <c:v>190</c:v>
                </c:pt>
                <c:pt idx="9">
                  <c:v>215</c:v>
                </c:pt>
                <c:pt idx="10">
                  <c:v>240</c:v>
                </c:pt>
                <c:pt idx="11">
                  <c:v>265</c:v>
                </c:pt>
                <c:pt idx="12">
                  <c:v>290</c:v>
                </c:pt>
                <c:pt idx="13">
                  <c:v>315</c:v>
                </c:pt>
                <c:pt idx="14">
                  <c:v>340</c:v>
                </c:pt>
                <c:pt idx="15">
                  <c:v>365</c:v>
                </c:pt>
                <c:pt idx="16">
                  <c:v>390</c:v>
                </c:pt>
                <c:pt idx="17">
                  <c:v>415</c:v>
                </c:pt>
                <c:pt idx="18">
                  <c:v>440</c:v>
                </c:pt>
              </c:numCache>
            </c:numRef>
          </c:cat>
          <c:val>
            <c:numRef>
              <c:f>'Break-Even Data'!$D$24:$D$42</c:f>
              <c:numCache>
                <c:ptCount val="19"/>
                <c:pt idx="0">
                  <c:v>0</c:v>
                </c:pt>
                <c:pt idx="1">
                  <c:v>37.5</c:v>
                </c:pt>
                <c:pt idx="2">
                  <c:v>100</c:v>
                </c:pt>
                <c:pt idx="3">
                  <c:v>162.5</c:v>
                </c:pt>
                <c:pt idx="4">
                  <c:v>225</c:v>
                </c:pt>
                <c:pt idx="5">
                  <c:v>287.5</c:v>
                </c:pt>
                <c:pt idx="6">
                  <c:v>350</c:v>
                </c:pt>
                <c:pt idx="7">
                  <c:v>412.5</c:v>
                </c:pt>
                <c:pt idx="8">
                  <c:v>475</c:v>
                </c:pt>
                <c:pt idx="9">
                  <c:v>537.5</c:v>
                </c:pt>
                <c:pt idx="10">
                  <c:v>600</c:v>
                </c:pt>
                <c:pt idx="11">
                  <c:v>662.5</c:v>
                </c:pt>
                <c:pt idx="12">
                  <c:v>725</c:v>
                </c:pt>
                <c:pt idx="13">
                  <c:v>787.5</c:v>
                </c:pt>
                <c:pt idx="14">
                  <c:v>850</c:v>
                </c:pt>
                <c:pt idx="15">
                  <c:v>912.5</c:v>
                </c:pt>
                <c:pt idx="16">
                  <c:v>975</c:v>
                </c:pt>
                <c:pt idx="17">
                  <c:v>1037.5</c:v>
                </c:pt>
                <c:pt idx="18">
                  <c:v>1100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'Break-Even Data'!$E$23</c:f>
              <c:strCache>
                <c:ptCount val="1"/>
                <c:pt idx="0">
                  <c:v>Fixed Cost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'Break-Even Data'!$B$24:$B$42</c:f>
              <c:numCache>
                <c:ptCount val="19"/>
                <c:pt idx="0">
                  <c:v>0</c:v>
                </c:pt>
                <c:pt idx="1">
                  <c:v>15</c:v>
                </c:pt>
                <c:pt idx="2">
                  <c:v>40</c:v>
                </c:pt>
                <c:pt idx="3">
                  <c:v>65</c:v>
                </c:pt>
                <c:pt idx="4">
                  <c:v>90</c:v>
                </c:pt>
                <c:pt idx="5">
                  <c:v>115</c:v>
                </c:pt>
                <c:pt idx="6">
                  <c:v>140</c:v>
                </c:pt>
                <c:pt idx="7">
                  <c:v>165</c:v>
                </c:pt>
                <c:pt idx="8">
                  <c:v>190</c:v>
                </c:pt>
                <c:pt idx="9">
                  <c:v>215</c:v>
                </c:pt>
                <c:pt idx="10">
                  <c:v>240</c:v>
                </c:pt>
                <c:pt idx="11">
                  <c:v>265</c:v>
                </c:pt>
                <c:pt idx="12">
                  <c:v>290</c:v>
                </c:pt>
                <c:pt idx="13">
                  <c:v>315</c:v>
                </c:pt>
                <c:pt idx="14">
                  <c:v>340</c:v>
                </c:pt>
                <c:pt idx="15">
                  <c:v>365</c:v>
                </c:pt>
                <c:pt idx="16">
                  <c:v>390</c:v>
                </c:pt>
                <c:pt idx="17">
                  <c:v>415</c:v>
                </c:pt>
                <c:pt idx="18">
                  <c:v>440</c:v>
                </c:pt>
              </c:numCache>
            </c:numRef>
          </c:cat>
          <c:val>
            <c:numRef>
              <c:f>'Break-Even Data'!$E$24:$E$42</c:f>
              <c:numCache>
                <c:ptCount val="19"/>
                <c:pt idx="0">
                  <c:v>2737.5</c:v>
                </c:pt>
                <c:pt idx="1">
                  <c:v>2737.5</c:v>
                </c:pt>
                <c:pt idx="2">
                  <c:v>2737.5</c:v>
                </c:pt>
                <c:pt idx="3">
                  <c:v>2737.5</c:v>
                </c:pt>
                <c:pt idx="4">
                  <c:v>2737.5</c:v>
                </c:pt>
                <c:pt idx="5">
                  <c:v>2737.5</c:v>
                </c:pt>
                <c:pt idx="6">
                  <c:v>2737.5</c:v>
                </c:pt>
                <c:pt idx="7">
                  <c:v>2737.5</c:v>
                </c:pt>
                <c:pt idx="8">
                  <c:v>2737.5</c:v>
                </c:pt>
                <c:pt idx="9">
                  <c:v>2737.5</c:v>
                </c:pt>
                <c:pt idx="10">
                  <c:v>2737.5</c:v>
                </c:pt>
                <c:pt idx="11">
                  <c:v>2737.5</c:v>
                </c:pt>
                <c:pt idx="12">
                  <c:v>2737.5</c:v>
                </c:pt>
                <c:pt idx="13">
                  <c:v>2737.5</c:v>
                </c:pt>
                <c:pt idx="14">
                  <c:v>2737.5</c:v>
                </c:pt>
                <c:pt idx="15">
                  <c:v>2737.5</c:v>
                </c:pt>
                <c:pt idx="16">
                  <c:v>2737.5</c:v>
                </c:pt>
                <c:pt idx="17">
                  <c:v>2737.5</c:v>
                </c:pt>
                <c:pt idx="18">
                  <c:v>2737.5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'Break-Even Data'!$F$23</c:f>
              <c:strCache>
                <c:ptCount val="1"/>
                <c:pt idx="0">
                  <c:v>Total Cost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'Break-Even Data'!$B$24:$B$42</c:f>
              <c:numCache>
                <c:ptCount val="19"/>
                <c:pt idx="0">
                  <c:v>0</c:v>
                </c:pt>
                <c:pt idx="1">
                  <c:v>15</c:v>
                </c:pt>
                <c:pt idx="2">
                  <c:v>40</c:v>
                </c:pt>
                <c:pt idx="3">
                  <c:v>65</c:v>
                </c:pt>
                <c:pt idx="4">
                  <c:v>90</c:v>
                </c:pt>
                <c:pt idx="5">
                  <c:v>115</c:v>
                </c:pt>
                <c:pt idx="6">
                  <c:v>140</c:v>
                </c:pt>
                <c:pt idx="7">
                  <c:v>165</c:v>
                </c:pt>
                <c:pt idx="8">
                  <c:v>190</c:v>
                </c:pt>
                <c:pt idx="9">
                  <c:v>215</c:v>
                </c:pt>
                <c:pt idx="10">
                  <c:v>240</c:v>
                </c:pt>
                <c:pt idx="11">
                  <c:v>265</c:v>
                </c:pt>
                <c:pt idx="12">
                  <c:v>290</c:v>
                </c:pt>
                <c:pt idx="13">
                  <c:v>315</c:v>
                </c:pt>
                <c:pt idx="14">
                  <c:v>340</c:v>
                </c:pt>
                <c:pt idx="15">
                  <c:v>365</c:v>
                </c:pt>
                <c:pt idx="16">
                  <c:v>390</c:v>
                </c:pt>
                <c:pt idx="17">
                  <c:v>415</c:v>
                </c:pt>
                <c:pt idx="18">
                  <c:v>440</c:v>
                </c:pt>
              </c:numCache>
            </c:numRef>
          </c:cat>
          <c:val>
            <c:numRef>
              <c:f>'Break-Even Data'!$F$24:$F$42</c:f>
              <c:numCache>
                <c:ptCount val="19"/>
                <c:pt idx="0">
                  <c:v>2737.5</c:v>
                </c:pt>
                <c:pt idx="1">
                  <c:v>2775</c:v>
                </c:pt>
                <c:pt idx="2">
                  <c:v>2837.5</c:v>
                </c:pt>
                <c:pt idx="3">
                  <c:v>2900</c:v>
                </c:pt>
                <c:pt idx="4">
                  <c:v>2962.5</c:v>
                </c:pt>
                <c:pt idx="5">
                  <c:v>3025</c:v>
                </c:pt>
                <c:pt idx="6">
                  <c:v>3087.5</c:v>
                </c:pt>
                <c:pt idx="7">
                  <c:v>3150</c:v>
                </c:pt>
                <c:pt idx="8">
                  <c:v>3212.5</c:v>
                </c:pt>
                <c:pt idx="9">
                  <c:v>3275</c:v>
                </c:pt>
                <c:pt idx="10">
                  <c:v>3337.5</c:v>
                </c:pt>
                <c:pt idx="11">
                  <c:v>3400</c:v>
                </c:pt>
                <c:pt idx="12">
                  <c:v>3462.5</c:v>
                </c:pt>
                <c:pt idx="13">
                  <c:v>3525</c:v>
                </c:pt>
                <c:pt idx="14">
                  <c:v>3587.5</c:v>
                </c:pt>
                <c:pt idx="15">
                  <c:v>3650</c:v>
                </c:pt>
                <c:pt idx="16">
                  <c:v>3712.5</c:v>
                </c:pt>
                <c:pt idx="17">
                  <c:v>3775</c:v>
                </c:pt>
                <c:pt idx="18">
                  <c:v>3837.5</c:v>
                </c:pt>
              </c:numCache>
            </c:numRef>
          </c:val>
          <c:smooth val="0"/>
        </c:ser>
        <c:marker val="1"/>
        <c:axId val="14264313"/>
        <c:axId val="61269954"/>
      </c:lineChart>
      <c:catAx>
        <c:axId val="14264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Units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69954"/>
        <c:crosses val="autoZero"/>
        <c:auto val="1"/>
        <c:lblOffset val="100"/>
        <c:tickLblSkip val="1"/>
        <c:noMultiLvlLbl val="0"/>
      </c:catAx>
      <c:valAx>
        <c:axId val="61269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Costs/Revenue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6431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225"/>
          <c:y val="0.44275"/>
          <c:w val="0.13375"/>
          <c:h val="0.12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0</xdr:row>
      <xdr:rowOff>114300</xdr:rowOff>
    </xdr:from>
    <xdr:ext cx="76200" cy="200025"/>
    <xdr:sp fLocksText="0">
      <xdr:nvSpPr>
        <xdr:cNvPr id="1" name="Text Box 5"/>
        <xdr:cNvSpPr txBox="1">
          <a:spLocks noChangeArrowheads="1"/>
        </xdr:cNvSpPr>
      </xdr:nvSpPr>
      <xdr:spPr>
        <a:xfrm>
          <a:off x="2381250" y="11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</xdr:row>
      <xdr:rowOff>28575</xdr:rowOff>
    </xdr:from>
    <xdr:ext cx="5905500" cy="533400"/>
    <xdr:sp>
      <xdr:nvSpPr>
        <xdr:cNvPr id="2" name="Text Box 10"/>
        <xdr:cNvSpPr txBox="1">
          <a:spLocks noChangeArrowheads="1"/>
        </xdr:cNvSpPr>
      </xdr:nvSpPr>
      <xdr:spPr>
        <a:xfrm>
          <a:off x="466725" y="447675"/>
          <a:ext cx="5905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The following example shows the Break-Even Analysis of #1 Design T-shirts.
</a:t>
          </a:r>
          <a:r>
            <a:rPr lang="en-US" cap="none" sz="10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Ben and Sarah have worked out that #1 Design T-shirts will incur the following costs each month:</a:t>
          </a:r>
        </a:p>
      </xdr:txBody>
    </xdr:sp>
    <xdr:clientData/>
  </xdr:oneCellAnchor>
  <xdr:oneCellAnchor>
    <xdr:from>
      <xdr:col>1</xdr:col>
      <xdr:colOff>66675</xdr:colOff>
      <xdr:row>15</xdr:row>
      <xdr:rowOff>19050</xdr:rowOff>
    </xdr:from>
    <xdr:ext cx="5781675" cy="1019175"/>
    <xdr:sp>
      <xdr:nvSpPr>
        <xdr:cNvPr id="3" name="Text Box 12"/>
        <xdr:cNvSpPr txBox="1">
          <a:spLocks noChangeArrowheads="1"/>
        </xdr:cNvSpPr>
      </xdr:nvSpPr>
      <xdr:spPr>
        <a:xfrm>
          <a:off x="457200" y="2990850"/>
          <a:ext cx="57816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The table below shows their costs and revenue at each level of output.   The business breaks-even when their sales revenue is equal to their total costs.  Can you see how many units they need to produce and sell in order to BREAK-EVEN?
</a:t>
          </a:r>
          <a:r>
            <a:rPr lang="en-US" cap="none" sz="10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Click on the next sheet to see this information displayed in a Break-even chart then try the tasks on the following sheet.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76200</xdr:rowOff>
    </xdr:from>
    <xdr:ext cx="7429500" cy="5505450"/>
    <xdr:sp>
      <xdr:nvSpPr>
        <xdr:cNvPr id="1" name="Text Box 1"/>
        <xdr:cNvSpPr txBox="1">
          <a:spLocks noChangeArrowheads="1"/>
        </xdr:cNvSpPr>
      </xdr:nvSpPr>
      <xdr:spPr>
        <a:xfrm>
          <a:off x="428625" y="609600"/>
          <a:ext cx="7429500" cy="550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You are a member of the Year 11 Student Committee at your school and are planning a school disco for Year 7 students to raise money for ?.  The Committee obviously need to cover the costs of the disco but they would also like to make some 
</a:t>
          </a:r>
          <a:r>
            <a:rPr lang="en-US" cap="none" sz="10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profit for their charity.  They have worked out the following costs:
</a:t>
          </a:r>
          <a:r>
            <a:rPr lang="en-US" cap="none" sz="10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* Hire of DJ and equipment - £300
</a:t>
          </a:r>
          <a:r>
            <a:rPr lang="en-US" cap="none" sz="10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* Food &amp; drink - £2.50 per student
</a:t>
          </a:r>
          <a:r>
            <a:rPr lang="en-US" cap="none" sz="10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* Hire of hall - £150
</a:t>
          </a:r>
          <a:r>
            <a:rPr lang="en-US" cap="none" sz="10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* Advertising e.g. posters - £25
</a:t>
          </a:r>
          <a:r>
            <a:rPr lang="en-US" cap="none" sz="10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* Printing of tickets - £25
</a:t>
          </a:r>
          <a:r>
            <a:rPr lang="en-US" cap="none" sz="10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The Committee have done some market research in the school and feel that tickets should be priced at £7.50.
</a:t>
          </a:r>
          <a:r>
            <a:rPr lang="en-US" cap="none" sz="10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Activities</a:t>
          </a:r>
          <a:r>
            <a:rPr lang="en-US" cap="none" sz="10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1. Using the sheet called 'Your Data', fill in the fixed and variable costs using the above data.
</a:t>
          </a:r>
          <a:r>
            <a:rPr lang="en-US" cap="none" sz="10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2. Calculate the total fixed costs and total variable costs.
</a:t>
          </a:r>
          <a:r>
            <a:rPr lang="en-US" cap="none" sz="10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3. Copy this table into a word document and explain what is meant by fixed costs and variable costs
</a:t>
          </a:r>
          <a:r>
            <a:rPr lang="en-US" cap="none" sz="10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4. Complete your table so that you also have columns for Number of Units, Total Revenue, Total Costs and Profit/Loss (use the example on sheet 1 if you need help).  Copy into your word document and colour the row showing the breakeven quantity.
</a:t>
          </a:r>
          <a:r>
            <a:rPr lang="en-US" cap="none" sz="10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5. Construct a breakeven chart and copy it into your word document
</a:t>
          </a:r>
          <a:r>
            <a:rPr lang="en-US" cap="none" sz="10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6. Use the break-even formula to calculate the break-even point
</a:t>
          </a:r>
          <a:r>
            <a:rPr lang="en-US" cap="none" sz="10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5. The students must pay a fee of £100 to the PTA.  Include this in the costs and work out the new break-even point, using the formula.
</a:t>
          </a:r>
          <a:r>
            <a:rPr lang="en-US" cap="none" sz="10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6. Two months before the disco, the Committee find out that the rent of the hall has gone up by £50 and the food is now £4.25 per head.   Revise the costs and calculate the new break-even point.
</a:t>
          </a:r>
          <a:r>
            <a:rPr lang="en-US" cap="none" sz="10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7.  Change the selling price to £9.25 per ticket and calculate the new break-even point.
</a:t>
          </a:r>
          <a:r>
            <a:rPr lang="en-US" cap="none" sz="10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8. How much profit will the Committee make if they sell 170 tickets at £9.25 per ticket.
</a:t>
          </a:r>
          <a:r>
            <a:rPr lang="en-US" cap="none" sz="10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9. Explain the purpose of Breakeven anlaysis and draw up a table showing the benefits and drawbacks of breakeven
</a:t>
          </a:r>
          <a:r>
            <a:rPr lang="en-US" cap="none" sz="10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10. Put your answers to questions 2-7 and copy and paste table into word
</a:t>
          </a:r>
          <a:r>
            <a:rPr lang="en-US" cap="none" sz="10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11.  make sure you have your name on your word document as a header and print hard copy</a:t>
          </a:r>
        </a:p>
      </xdr:txBody>
    </xdr:sp>
    <xdr:clientData/>
  </xdr:oneCellAnchor>
  <xdr:twoCellAnchor>
    <xdr:from>
      <xdr:col>1</xdr:col>
      <xdr:colOff>0</xdr:colOff>
      <xdr:row>0</xdr:row>
      <xdr:rowOff>0</xdr:rowOff>
    </xdr:from>
    <xdr:to>
      <xdr:col>13</xdr:col>
      <xdr:colOff>142875</xdr:colOff>
      <xdr:row>34</xdr:row>
      <xdr:rowOff>76200</xdr:rowOff>
    </xdr:to>
    <xdr:sp>
      <xdr:nvSpPr>
        <xdr:cNvPr id="2" name="Rectangle 2"/>
        <xdr:cNvSpPr>
          <a:spLocks/>
        </xdr:cNvSpPr>
      </xdr:nvSpPr>
      <xdr:spPr>
        <a:xfrm>
          <a:off x="428625" y="0"/>
          <a:ext cx="7458075" cy="6496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419100</xdr:colOff>
      <xdr:row>1</xdr:row>
      <xdr:rowOff>28575</xdr:rowOff>
    </xdr:from>
    <xdr:to>
      <xdr:col>11</xdr:col>
      <xdr:colOff>104775</xdr:colOff>
      <xdr:row>11</xdr:row>
      <xdr:rowOff>200025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6924675" y="219075"/>
          <a:ext cx="2276475" cy="2343150"/>
        </a:xfrm>
        <a:prstGeom prst="rect">
          <a:avLst/>
        </a:prstGeom>
        <a:solidFill>
          <a:srgbClr val="FFFF99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What is the formula for calculating the breakeven point?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6"/>
  <sheetViews>
    <sheetView showGridLines="0" showRowColHeaders="0" zoomScalePageLayoutView="0" workbookViewId="0" topLeftCell="A1">
      <selection activeCell="L13" sqref="L13"/>
    </sheetView>
  </sheetViews>
  <sheetFormatPr defaultColWidth="9.140625" defaultRowHeight="12.75"/>
  <cols>
    <col min="1" max="1" width="5.8515625" style="2" customWidth="1"/>
    <col min="2" max="2" width="25.28125" style="2" customWidth="1"/>
    <col min="3" max="3" width="16.421875" style="2" customWidth="1"/>
    <col min="4" max="4" width="18.140625" style="2" bestFit="1" customWidth="1"/>
    <col min="5" max="5" width="15.57421875" style="2" customWidth="1"/>
    <col min="6" max="6" width="15.421875" style="2" customWidth="1"/>
    <col min="7" max="7" width="11.57421875" style="2" customWidth="1"/>
    <col min="8" max="8" width="9.7109375" style="2" bestFit="1" customWidth="1"/>
    <col min="9" max="16384" width="9.140625" style="2" customWidth="1"/>
  </cols>
  <sheetData>
    <row r="1" ht="16.5">
      <c r="B1" s="1" t="s">
        <v>22</v>
      </c>
    </row>
    <row r="2" ht="16.5">
      <c r="B2" s="3"/>
    </row>
    <row r="3" ht="16.5">
      <c r="B3" s="3"/>
    </row>
    <row r="4" ht="16.5">
      <c r="B4" s="3"/>
    </row>
    <row r="5" ht="16.5">
      <c r="B5" s="3"/>
    </row>
    <row r="6" ht="15"/>
    <row r="7" spans="2:7" ht="16.5">
      <c r="B7" s="4" t="s">
        <v>20</v>
      </c>
      <c r="C7" s="5" t="s">
        <v>0</v>
      </c>
      <c r="D7" s="5" t="s">
        <v>10</v>
      </c>
      <c r="E7" s="5" t="s">
        <v>1</v>
      </c>
      <c r="F7" s="5" t="s">
        <v>11</v>
      </c>
      <c r="G7" s="6" t="s">
        <v>17</v>
      </c>
    </row>
    <row r="8" spans="2:7" ht="15">
      <c r="B8" s="7"/>
      <c r="C8" s="8" t="s">
        <v>2</v>
      </c>
      <c r="D8" s="9">
        <v>2</v>
      </c>
      <c r="E8" s="8" t="s">
        <v>4</v>
      </c>
      <c r="F8" s="9">
        <v>2000</v>
      </c>
      <c r="G8" s="10">
        <v>10</v>
      </c>
    </row>
    <row r="9" spans="2:7" ht="15">
      <c r="B9" s="7"/>
      <c r="C9" s="8" t="s">
        <v>3</v>
      </c>
      <c r="D9" s="9">
        <v>0.5</v>
      </c>
      <c r="E9" s="8" t="s">
        <v>5</v>
      </c>
      <c r="F9" s="9">
        <v>500</v>
      </c>
      <c r="G9" s="10"/>
    </row>
    <row r="10" spans="2:7" ht="15">
      <c r="B10" s="7"/>
      <c r="C10" s="8"/>
      <c r="D10" s="8"/>
      <c r="E10" s="8" t="s">
        <v>6</v>
      </c>
      <c r="F10" s="9">
        <v>100</v>
      </c>
      <c r="G10" s="10"/>
    </row>
    <row r="11" spans="2:7" ht="15">
      <c r="B11" s="7"/>
      <c r="C11" s="8"/>
      <c r="D11" s="8"/>
      <c r="E11" s="8" t="s">
        <v>7</v>
      </c>
      <c r="F11" s="9">
        <v>50</v>
      </c>
      <c r="G11" s="10"/>
    </row>
    <row r="12" spans="2:7" ht="15">
      <c r="B12" s="7"/>
      <c r="C12" s="8"/>
      <c r="D12" s="8"/>
      <c r="E12" s="8" t="s">
        <v>8</v>
      </c>
      <c r="F12" s="9">
        <v>50</v>
      </c>
      <c r="G12" s="10"/>
    </row>
    <row r="13" spans="2:7" ht="15">
      <c r="B13" s="7"/>
      <c r="C13" s="8"/>
      <c r="D13" s="8"/>
      <c r="E13" s="8" t="s">
        <v>9</v>
      </c>
      <c r="F13" s="9">
        <v>37.5</v>
      </c>
      <c r="G13" s="10"/>
    </row>
    <row r="14" spans="2:7" ht="15">
      <c r="B14" s="11"/>
      <c r="C14" s="12" t="s">
        <v>18</v>
      </c>
      <c r="D14" s="13">
        <f>SUM(D8:D13)</f>
        <v>2.5</v>
      </c>
      <c r="E14" s="12" t="s">
        <v>19</v>
      </c>
      <c r="F14" s="13">
        <f>SUM(F8:F13)</f>
        <v>2737.5</v>
      </c>
      <c r="G14" s="14"/>
    </row>
    <row r="15" spans="4:7" ht="15">
      <c r="D15" s="15"/>
      <c r="F15" s="15"/>
      <c r="G15" s="15"/>
    </row>
    <row r="16" ht="15"/>
    <row r="17" ht="15"/>
    <row r="18" ht="15"/>
    <row r="19" ht="15"/>
    <row r="20" ht="15"/>
    <row r="21" ht="15"/>
    <row r="22" ht="15"/>
    <row r="23" spans="2:7" ht="15">
      <c r="B23" s="16" t="s">
        <v>12</v>
      </c>
      <c r="C23" s="5" t="s">
        <v>32</v>
      </c>
      <c r="D23" s="5" t="s">
        <v>13</v>
      </c>
      <c r="E23" s="5" t="s">
        <v>14</v>
      </c>
      <c r="F23" s="5" t="s">
        <v>15</v>
      </c>
      <c r="G23" s="6" t="s">
        <v>16</v>
      </c>
    </row>
    <row r="24" spans="2:7" ht="15">
      <c r="B24" s="7">
        <v>0</v>
      </c>
      <c r="C24" s="9">
        <f>B24*$G$8</f>
        <v>0</v>
      </c>
      <c r="D24" s="9">
        <f>B24*$D$14</f>
        <v>0</v>
      </c>
      <c r="E24" s="9">
        <f>$F$14</f>
        <v>2737.5</v>
      </c>
      <c r="F24" s="9">
        <f>D24+E24</f>
        <v>2737.5</v>
      </c>
      <c r="G24" s="10">
        <f>C24-F24</f>
        <v>-2737.5</v>
      </c>
    </row>
    <row r="25" spans="2:7" ht="15">
      <c r="B25" s="7">
        <f>B24+15</f>
        <v>15</v>
      </c>
      <c r="C25" s="9">
        <f aca="true" t="shared" si="0" ref="C25:C42">B25*$G$8</f>
        <v>150</v>
      </c>
      <c r="D25" s="9">
        <f>B25*$D$14</f>
        <v>37.5</v>
      </c>
      <c r="E25" s="9">
        <f aca="true" t="shared" si="1" ref="E25:E42">$F$14</f>
        <v>2737.5</v>
      </c>
      <c r="F25" s="9">
        <f aca="true" t="shared" si="2" ref="F25:F42">D25+E25</f>
        <v>2775</v>
      </c>
      <c r="G25" s="10">
        <f aca="true" t="shared" si="3" ref="G25:G42">C25-F25</f>
        <v>-2625</v>
      </c>
    </row>
    <row r="26" spans="2:7" ht="15">
      <c r="B26" s="7">
        <f aca="true" t="shared" si="4" ref="B26:B42">B25+25</f>
        <v>40</v>
      </c>
      <c r="C26" s="9">
        <f t="shared" si="0"/>
        <v>400</v>
      </c>
      <c r="D26" s="9">
        <f aca="true" t="shared" si="5" ref="D26:D42">B26*$D$14</f>
        <v>100</v>
      </c>
      <c r="E26" s="9">
        <f t="shared" si="1"/>
        <v>2737.5</v>
      </c>
      <c r="F26" s="9">
        <f t="shared" si="2"/>
        <v>2837.5</v>
      </c>
      <c r="G26" s="10">
        <f t="shared" si="3"/>
        <v>-2437.5</v>
      </c>
    </row>
    <row r="27" spans="2:7" ht="15">
      <c r="B27" s="7">
        <f t="shared" si="4"/>
        <v>65</v>
      </c>
      <c r="C27" s="9">
        <f t="shared" si="0"/>
        <v>650</v>
      </c>
      <c r="D27" s="9">
        <f t="shared" si="5"/>
        <v>162.5</v>
      </c>
      <c r="E27" s="9">
        <f t="shared" si="1"/>
        <v>2737.5</v>
      </c>
      <c r="F27" s="9">
        <f t="shared" si="2"/>
        <v>2900</v>
      </c>
      <c r="G27" s="10">
        <f t="shared" si="3"/>
        <v>-2250</v>
      </c>
    </row>
    <row r="28" spans="2:7" ht="15">
      <c r="B28" s="7">
        <f t="shared" si="4"/>
        <v>90</v>
      </c>
      <c r="C28" s="9">
        <f t="shared" si="0"/>
        <v>900</v>
      </c>
      <c r="D28" s="9">
        <f t="shared" si="5"/>
        <v>225</v>
      </c>
      <c r="E28" s="9">
        <f t="shared" si="1"/>
        <v>2737.5</v>
      </c>
      <c r="F28" s="9">
        <f t="shared" si="2"/>
        <v>2962.5</v>
      </c>
      <c r="G28" s="10">
        <f t="shared" si="3"/>
        <v>-2062.5</v>
      </c>
    </row>
    <row r="29" spans="2:7" ht="15">
      <c r="B29" s="7">
        <f t="shared" si="4"/>
        <v>115</v>
      </c>
      <c r="C29" s="9">
        <f t="shared" si="0"/>
        <v>1150</v>
      </c>
      <c r="D29" s="9">
        <f t="shared" si="5"/>
        <v>287.5</v>
      </c>
      <c r="E29" s="9">
        <f t="shared" si="1"/>
        <v>2737.5</v>
      </c>
      <c r="F29" s="9">
        <f t="shared" si="2"/>
        <v>3025</v>
      </c>
      <c r="G29" s="10">
        <f t="shared" si="3"/>
        <v>-1875</v>
      </c>
    </row>
    <row r="30" spans="2:7" ht="15">
      <c r="B30" s="7">
        <f t="shared" si="4"/>
        <v>140</v>
      </c>
      <c r="C30" s="9">
        <f t="shared" si="0"/>
        <v>1400</v>
      </c>
      <c r="D30" s="9">
        <f t="shared" si="5"/>
        <v>350</v>
      </c>
      <c r="E30" s="9">
        <f t="shared" si="1"/>
        <v>2737.5</v>
      </c>
      <c r="F30" s="9">
        <f t="shared" si="2"/>
        <v>3087.5</v>
      </c>
      <c r="G30" s="10">
        <f t="shared" si="3"/>
        <v>-1687.5</v>
      </c>
    </row>
    <row r="31" spans="2:7" ht="15">
      <c r="B31" s="7">
        <f t="shared" si="4"/>
        <v>165</v>
      </c>
      <c r="C31" s="9">
        <f t="shared" si="0"/>
        <v>1650</v>
      </c>
      <c r="D31" s="9">
        <f t="shared" si="5"/>
        <v>412.5</v>
      </c>
      <c r="E31" s="9">
        <f t="shared" si="1"/>
        <v>2737.5</v>
      </c>
      <c r="F31" s="9">
        <f t="shared" si="2"/>
        <v>3150</v>
      </c>
      <c r="G31" s="10">
        <f t="shared" si="3"/>
        <v>-1500</v>
      </c>
    </row>
    <row r="32" spans="2:7" ht="15">
      <c r="B32" s="7">
        <f t="shared" si="4"/>
        <v>190</v>
      </c>
      <c r="C32" s="9">
        <f t="shared" si="0"/>
        <v>1900</v>
      </c>
      <c r="D32" s="9">
        <f t="shared" si="5"/>
        <v>475</v>
      </c>
      <c r="E32" s="9">
        <f t="shared" si="1"/>
        <v>2737.5</v>
      </c>
      <c r="F32" s="9">
        <f t="shared" si="2"/>
        <v>3212.5</v>
      </c>
      <c r="G32" s="10">
        <f t="shared" si="3"/>
        <v>-1312.5</v>
      </c>
    </row>
    <row r="33" spans="2:7" ht="15">
      <c r="B33" s="7">
        <f t="shared" si="4"/>
        <v>215</v>
      </c>
      <c r="C33" s="9">
        <f t="shared" si="0"/>
        <v>2150</v>
      </c>
      <c r="D33" s="9">
        <f t="shared" si="5"/>
        <v>537.5</v>
      </c>
      <c r="E33" s="9">
        <f t="shared" si="1"/>
        <v>2737.5</v>
      </c>
      <c r="F33" s="9">
        <f t="shared" si="2"/>
        <v>3275</v>
      </c>
      <c r="G33" s="10">
        <f t="shared" si="3"/>
        <v>-1125</v>
      </c>
    </row>
    <row r="34" spans="2:7" ht="15">
      <c r="B34" s="7">
        <f t="shared" si="4"/>
        <v>240</v>
      </c>
      <c r="C34" s="9">
        <f t="shared" si="0"/>
        <v>2400</v>
      </c>
      <c r="D34" s="9">
        <f t="shared" si="5"/>
        <v>600</v>
      </c>
      <c r="E34" s="9">
        <f t="shared" si="1"/>
        <v>2737.5</v>
      </c>
      <c r="F34" s="9">
        <f t="shared" si="2"/>
        <v>3337.5</v>
      </c>
      <c r="G34" s="10">
        <f t="shared" si="3"/>
        <v>-937.5</v>
      </c>
    </row>
    <row r="35" spans="2:7" ht="15">
      <c r="B35" s="7">
        <f t="shared" si="4"/>
        <v>265</v>
      </c>
      <c r="C35" s="9">
        <f t="shared" si="0"/>
        <v>2650</v>
      </c>
      <c r="D35" s="9">
        <f t="shared" si="5"/>
        <v>662.5</v>
      </c>
      <c r="E35" s="9">
        <f t="shared" si="1"/>
        <v>2737.5</v>
      </c>
      <c r="F35" s="9">
        <f t="shared" si="2"/>
        <v>3400</v>
      </c>
      <c r="G35" s="10">
        <f t="shared" si="3"/>
        <v>-750</v>
      </c>
    </row>
    <row r="36" spans="2:7" ht="15">
      <c r="B36" s="7">
        <f t="shared" si="4"/>
        <v>290</v>
      </c>
      <c r="C36" s="9">
        <f t="shared" si="0"/>
        <v>2900</v>
      </c>
      <c r="D36" s="9">
        <f t="shared" si="5"/>
        <v>725</v>
      </c>
      <c r="E36" s="9">
        <f t="shared" si="1"/>
        <v>2737.5</v>
      </c>
      <c r="F36" s="9">
        <f t="shared" si="2"/>
        <v>3462.5</v>
      </c>
      <c r="G36" s="10">
        <f t="shared" si="3"/>
        <v>-562.5</v>
      </c>
    </row>
    <row r="37" spans="2:7" ht="15">
      <c r="B37" s="7">
        <f t="shared" si="4"/>
        <v>315</v>
      </c>
      <c r="C37" s="9">
        <f t="shared" si="0"/>
        <v>3150</v>
      </c>
      <c r="D37" s="9">
        <f t="shared" si="5"/>
        <v>787.5</v>
      </c>
      <c r="E37" s="9">
        <f t="shared" si="1"/>
        <v>2737.5</v>
      </c>
      <c r="F37" s="9">
        <f t="shared" si="2"/>
        <v>3525</v>
      </c>
      <c r="G37" s="10">
        <f t="shared" si="3"/>
        <v>-375</v>
      </c>
    </row>
    <row r="38" spans="2:7" ht="15">
      <c r="B38" s="7">
        <f t="shared" si="4"/>
        <v>340</v>
      </c>
      <c r="C38" s="9">
        <f t="shared" si="0"/>
        <v>3400</v>
      </c>
      <c r="D38" s="9">
        <f t="shared" si="5"/>
        <v>850</v>
      </c>
      <c r="E38" s="9">
        <f t="shared" si="1"/>
        <v>2737.5</v>
      </c>
      <c r="F38" s="9">
        <f t="shared" si="2"/>
        <v>3587.5</v>
      </c>
      <c r="G38" s="10">
        <f t="shared" si="3"/>
        <v>-187.5</v>
      </c>
    </row>
    <row r="39" spans="2:7" ht="15">
      <c r="B39" s="7">
        <f t="shared" si="4"/>
        <v>365</v>
      </c>
      <c r="C39" s="9">
        <f t="shared" si="0"/>
        <v>3650</v>
      </c>
      <c r="D39" s="9">
        <f t="shared" si="5"/>
        <v>912.5</v>
      </c>
      <c r="E39" s="9">
        <f t="shared" si="1"/>
        <v>2737.5</v>
      </c>
      <c r="F39" s="9">
        <f t="shared" si="2"/>
        <v>3650</v>
      </c>
      <c r="G39" s="10">
        <f t="shared" si="3"/>
        <v>0</v>
      </c>
    </row>
    <row r="40" spans="2:7" ht="15">
      <c r="B40" s="7">
        <f t="shared" si="4"/>
        <v>390</v>
      </c>
      <c r="C40" s="9">
        <f t="shared" si="0"/>
        <v>3900</v>
      </c>
      <c r="D40" s="9">
        <f t="shared" si="5"/>
        <v>975</v>
      </c>
      <c r="E40" s="9">
        <f t="shared" si="1"/>
        <v>2737.5</v>
      </c>
      <c r="F40" s="9">
        <f t="shared" si="2"/>
        <v>3712.5</v>
      </c>
      <c r="G40" s="10">
        <f t="shared" si="3"/>
        <v>187.5</v>
      </c>
    </row>
    <row r="41" spans="2:7" ht="15">
      <c r="B41" s="7">
        <f t="shared" si="4"/>
        <v>415</v>
      </c>
      <c r="C41" s="9">
        <f t="shared" si="0"/>
        <v>4150</v>
      </c>
      <c r="D41" s="9">
        <f t="shared" si="5"/>
        <v>1037.5</v>
      </c>
      <c r="E41" s="9">
        <f t="shared" si="1"/>
        <v>2737.5</v>
      </c>
      <c r="F41" s="9">
        <f t="shared" si="2"/>
        <v>3775</v>
      </c>
      <c r="G41" s="10">
        <f t="shared" si="3"/>
        <v>375</v>
      </c>
    </row>
    <row r="42" spans="2:7" ht="15">
      <c r="B42" s="11">
        <f t="shared" si="4"/>
        <v>440</v>
      </c>
      <c r="C42" s="17">
        <f t="shared" si="0"/>
        <v>4400</v>
      </c>
      <c r="D42" s="17">
        <f t="shared" si="5"/>
        <v>1100</v>
      </c>
      <c r="E42" s="17">
        <f t="shared" si="1"/>
        <v>2737.5</v>
      </c>
      <c r="F42" s="17">
        <f t="shared" si="2"/>
        <v>3837.5</v>
      </c>
      <c r="G42" s="14">
        <f t="shared" si="3"/>
        <v>562.5</v>
      </c>
    </row>
    <row r="46" ht="15">
      <c r="B46" s="18"/>
    </row>
  </sheetData>
  <sheetProtection password="83F7" sheet="1" objects="1" scenarios="1"/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"/>
  <sheetViews>
    <sheetView showGridLines="0" showRowColHeaders="0" showZeros="0" showOutlineSymbols="0" zoomScalePageLayoutView="0" workbookViewId="0" topLeftCell="A1">
      <selection activeCell="O1" sqref="O1"/>
    </sheetView>
  </sheetViews>
  <sheetFormatPr defaultColWidth="9.140625" defaultRowHeight="12.75"/>
  <cols>
    <col min="1" max="1" width="6.421875" style="2" customWidth="1"/>
    <col min="2" max="16384" width="9.140625" style="2" customWidth="1"/>
  </cols>
  <sheetData>
    <row r="1" spans="2:5" ht="16.5">
      <c r="B1" s="1" t="s">
        <v>21</v>
      </c>
      <c r="C1" s="19"/>
      <c r="D1" s="19"/>
      <c r="E1" s="19"/>
    </row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</sheetData>
  <sheetProtection sheet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34"/>
  <sheetViews>
    <sheetView showGridLines="0" tabSelected="1" zoomScalePageLayoutView="0" workbookViewId="0" topLeftCell="A1">
      <selection activeCell="J19" sqref="J19"/>
    </sheetView>
  </sheetViews>
  <sheetFormatPr defaultColWidth="9.140625" defaultRowHeight="12.75"/>
  <cols>
    <col min="1" max="1" width="5.140625" style="2" customWidth="1"/>
    <col min="2" max="2" width="11.57421875" style="2" customWidth="1"/>
    <col min="3" max="3" width="18.140625" style="2" bestFit="1" customWidth="1"/>
    <col min="4" max="4" width="16.8515625" style="2" bestFit="1" customWidth="1"/>
    <col min="5" max="5" width="16.28125" style="2" customWidth="1"/>
    <col min="6" max="6" width="15.7109375" style="2" bestFit="1" customWidth="1"/>
    <col min="7" max="7" width="13.8515625" style="2" bestFit="1" customWidth="1"/>
    <col min="8" max="8" width="11.421875" style="2" bestFit="1" customWidth="1"/>
    <col min="9" max="16384" width="9.140625" style="2" customWidth="1"/>
  </cols>
  <sheetData>
    <row r="1" spans="2:4" ht="15">
      <c r="B1" s="19" t="s">
        <v>24</v>
      </c>
      <c r="C1" s="19"/>
      <c r="D1" s="19"/>
    </row>
    <row r="2" ht="15"/>
    <row r="3" spans="3:7" ht="30">
      <c r="C3" s="39" t="s">
        <v>38</v>
      </c>
      <c r="D3" s="39"/>
      <c r="E3" s="39" t="s">
        <v>37</v>
      </c>
      <c r="F3" s="39"/>
      <c r="G3" s="39"/>
    </row>
    <row r="4" spans="2:7" ht="19.5">
      <c r="B4" s="37" t="s">
        <v>20</v>
      </c>
      <c r="C4" s="37" t="s">
        <v>0</v>
      </c>
      <c r="D4" s="37" t="s">
        <v>10</v>
      </c>
      <c r="E4" s="37" t="s">
        <v>1</v>
      </c>
      <c r="F4" s="37" t="s">
        <v>23</v>
      </c>
      <c r="G4" s="37" t="s">
        <v>17</v>
      </c>
    </row>
    <row r="5" spans="2:7" ht="15">
      <c r="B5" s="22"/>
      <c r="C5" s="22" t="s">
        <v>40</v>
      </c>
      <c r="D5" s="31">
        <v>2.5</v>
      </c>
      <c r="E5" s="22" t="s">
        <v>39</v>
      </c>
      <c r="F5" s="31">
        <v>300</v>
      </c>
      <c r="G5" s="31">
        <v>7.5</v>
      </c>
    </row>
    <row r="6" spans="2:7" ht="15">
      <c r="B6" s="22"/>
      <c r="C6" s="22"/>
      <c r="D6" s="31"/>
      <c r="E6" s="22" t="s">
        <v>41</v>
      </c>
      <c r="F6" s="31">
        <v>150</v>
      </c>
      <c r="G6" s="31"/>
    </row>
    <row r="7" spans="2:7" ht="15">
      <c r="B7" s="22"/>
      <c r="C7" s="22"/>
      <c r="D7" s="31"/>
      <c r="E7" s="22" t="s">
        <v>42</v>
      </c>
      <c r="F7" s="31">
        <v>25</v>
      </c>
      <c r="G7" s="31"/>
    </row>
    <row r="8" spans="2:7" ht="15">
      <c r="B8" s="22"/>
      <c r="C8" s="22"/>
      <c r="D8" s="31"/>
      <c r="E8" s="22" t="s">
        <v>43</v>
      </c>
      <c r="F8" s="31">
        <v>25</v>
      </c>
      <c r="G8" s="31"/>
    </row>
    <row r="9" spans="2:7" ht="15">
      <c r="B9" s="22"/>
      <c r="C9" s="22"/>
      <c r="D9" s="31"/>
      <c r="E9" s="22"/>
      <c r="F9" s="31"/>
      <c r="G9" s="31"/>
    </row>
    <row r="10" spans="2:7" ht="15">
      <c r="B10" s="22"/>
      <c r="C10" s="22"/>
      <c r="D10" s="31"/>
      <c r="E10" s="22"/>
      <c r="F10" s="31"/>
      <c r="G10" s="31"/>
    </row>
    <row r="11" spans="2:7" ht="16.5">
      <c r="B11" s="22"/>
      <c r="C11" s="40" t="s">
        <v>18</v>
      </c>
      <c r="D11" s="32">
        <f>SUM(D5:D10)</f>
        <v>2.5</v>
      </c>
      <c r="E11" s="40" t="s">
        <v>19</v>
      </c>
      <c r="F11" s="32">
        <f>SUM(F5:F10)</f>
        <v>500</v>
      </c>
      <c r="G11" s="31"/>
    </row>
    <row r="12" spans="2:7" ht="16.5" customHeight="1">
      <c r="B12" s="8"/>
      <c r="C12" s="20"/>
      <c r="D12" s="20"/>
      <c r="E12" s="20"/>
      <c r="F12" s="20"/>
      <c r="G12" s="8"/>
    </row>
    <row r="13" s="8" customFormat="1" ht="15"/>
    <row r="14" ht="15"/>
    <row r="15" spans="2:7" ht="19.5">
      <c r="B15" s="38" t="s">
        <v>35</v>
      </c>
      <c r="C15" s="38" t="s">
        <v>32</v>
      </c>
      <c r="D15" s="38" t="s">
        <v>13</v>
      </c>
      <c r="E15" s="38" t="s">
        <v>14</v>
      </c>
      <c r="F15" s="38" t="s">
        <v>33</v>
      </c>
      <c r="G15" s="38" t="s">
        <v>36</v>
      </c>
    </row>
    <row r="16" spans="2:7" ht="15">
      <c r="B16" s="22">
        <v>0</v>
      </c>
      <c r="C16" s="34">
        <f>G5*B16</f>
        <v>0</v>
      </c>
      <c r="D16" s="34">
        <f>D11*B16</f>
        <v>0</v>
      </c>
      <c r="E16" s="34"/>
      <c r="F16" s="33">
        <f>D16+E16</f>
        <v>0</v>
      </c>
      <c r="G16" s="33">
        <f>C16-F16</f>
        <v>0</v>
      </c>
    </row>
    <row r="17" spans="2:7" ht="15">
      <c r="B17" s="22">
        <v>10</v>
      </c>
      <c r="C17" s="34"/>
      <c r="D17" s="34"/>
      <c r="E17" s="34"/>
      <c r="F17" s="33"/>
      <c r="G17" s="33"/>
    </row>
    <row r="18" spans="2:7" ht="15">
      <c r="B18" s="22">
        <v>20</v>
      </c>
      <c r="C18" s="34"/>
      <c r="D18" s="34"/>
      <c r="E18" s="34"/>
      <c r="F18" s="33"/>
      <c r="G18" s="33"/>
    </row>
    <row r="19" spans="2:7" ht="15">
      <c r="B19" s="22">
        <v>30</v>
      </c>
      <c r="C19" s="34"/>
      <c r="D19" s="34"/>
      <c r="E19" s="34"/>
      <c r="F19" s="33"/>
      <c r="G19" s="33"/>
    </row>
    <row r="20" spans="2:10" ht="15">
      <c r="B20" s="22">
        <v>40</v>
      </c>
      <c r="C20" s="34"/>
      <c r="D20" s="34"/>
      <c r="E20" s="34"/>
      <c r="F20" s="33"/>
      <c r="G20" s="33"/>
      <c r="J20" s="21"/>
    </row>
    <row r="21" spans="2:7" ht="15">
      <c r="B21" s="22">
        <v>50</v>
      </c>
      <c r="C21" s="34"/>
      <c r="D21" s="34"/>
      <c r="E21" s="34"/>
      <c r="F21" s="33"/>
      <c r="G21" s="33"/>
    </row>
    <row r="22" spans="2:7" ht="15">
      <c r="B22" s="22">
        <v>60</v>
      </c>
      <c r="C22" s="34"/>
      <c r="D22" s="34"/>
      <c r="E22" s="34"/>
      <c r="F22" s="33"/>
      <c r="G22" s="33"/>
    </row>
    <row r="23" spans="2:7" ht="15">
      <c r="B23" s="22">
        <v>70</v>
      </c>
      <c r="C23" s="34"/>
      <c r="D23" s="34"/>
      <c r="E23" s="34"/>
      <c r="F23" s="33"/>
      <c r="G23" s="33"/>
    </row>
    <row r="24" spans="2:7" ht="15">
      <c r="B24" s="22">
        <v>80</v>
      </c>
      <c r="C24" s="34"/>
      <c r="D24" s="34"/>
      <c r="E24" s="34"/>
      <c r="F24" s="33"/>
      <c r="G24" s="33"/>
    </row>
    <row r="25" spans="2:7" ht="15">
      <c r="B25" s="22">
        <v>90</v>
      </c>
      <c r="C25" s="34"/>
      <c r="D25" s="34"/>
      <c r="E25" s="34"/>
      <c r="F25" s="33"/>
      <c r="G25" s="33"/>
    </row>
    <row r="26" spans="2:7" ht="15">
      <c r="B26" s="22">
        <v>100</v>
      </c>
      <c r="C26" s="34"/>
      <c r="D26" s="34"/>
      <c r="E26" s="34"/>
      <c r="F26" s="33"/>
      <c r="G26" s="33"/>
    </row>
    <row r="27" spans="2:7" ht="15">
      <c r="B27" s="22">
        <v>110</v>
      </c>
      <c r="C27" s="34"/>
      <c r="D27" s="34"/>
      <c r="E27" s="34"/>
      <c r="F27" s="33"/>
      <c r="G27" s="33"/>
    </row>
    <row r="28" spans="2:7" ht="15">
      <c r="B28" s="22">
        <v>120</v>
      </c>
      <c r="C28" s="34"/>
      <c r="D28" s="34"/>
      <c r="E28" s="34"/>
      <c r="F28" s="33"/>
      <c r="G28" s="33"/>
    </row>
    <row r="29" spans="2:7" ht="15">
      <c r="B29" s="22">
        <v>130</v>
      </c>
      <c r="C29" s="34"/>
      <c r="D29" s="34"/>
      <c r="E29" s="34"/>
      <c r="F29" s="33"/>
      <c r="G29" s="33"/>
    </row>
    <row r="30" spans="2:7" ht="15">
      <c r="B30" s="22">
        <v>140</v>
      </c>
      <c r="C30" s="34"/>
      <c r="D30" s="34"/>
      <c r="E30" s="34"/>
      <c r="F30" s="33"/>
      <c r="G30" s="33"/>
    </row>
    <row r="31" spans="2:7" ht="15">
      <c r="B31" s="22">
        <v>150</v>
      </c>
      <c r="C31" s="34"/>
      <c r="D31" s="34"/>
      <c r="E31" s="34"/>
      <c r="F31" s="33"/>
      <c r="G31" s="33"/>
    </row>
    <row r="32" spans="2:7" ht="15">
      <c r="B32" s="22">
        <v>160</v>
      </c>
      <c r="C32" s="34"/>
      <c r="D32" s="34"/>
      <c r="E32" s="34"/>
      <c r="F32" s="33"/>
      <c r="G32" s="33"/>
    </row>
    <row r="33" spans="2:7" ht="15">
      <c r="B33" s="22">
        <v>170</v>
      </c>
      <c r="C33" s="34"/>
      <c r="D33" s="34"/>
      <c r="E33" s="34"/>
      <c r="F33" s="33"/>
      <c r="G33" s="33"/>
    </row>
    <row r="34" spans="2:7" ht="15">
      <c r="B34" s="22">
        <v>180</v>
      </c>
      <c r="C34" s="34"/>
      <c r="D34" s="34"/>
      <c r="E34" s="34"/>
      <c r="F34" s="33"/>
      <c r="G34" s="33"/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K13"/>
  <sheetViews>
    <sheetView showGridLines="0" showZeros="0" zoomScalePageLayoutView="0" workbookViewId="0" topLeftCell="A2">
      <selection activeCell="D16" sqref="D16"/>
    </sheetView>
  </sheetViews>
  <sheetFormatPr defaultColWidth="9.140625" defaultRowHeight="12.75"/>
  <cols>
    <col min="1" max="1" width="11.140625" style="2" customWidth="1"/>
    <col min="2" max="2" width="4.7109375" style="2" customWidth="1"/>
    <col min="3" max="3" width="32.8515625" style="2" bestFit="1" customWidth="1"/>
    <col min="4" max="4" width="17.8515625" style="2" customWidth="1"/>
    <col min="5" max="5" width="28.28125" style="2" bestFit="1" customWidth="1"/>
    <col min="6" max="16384" width="9.140625" style="2" customWidth="1"/>
  </cols>
  <sheetData>
    <row r="2" spans="2:5" ht="24">
      <c r="B2" s="23" t="s">
        <v>30</v>
      </c>
      <c r="C2" s="24"/>
      <c r="D2" s="24" t="s">
        <v>29</v>
      </c>
      <c r="E2" s="24" t="s">
        <v>31</v>
      </c>
    </row>
    <row r="3" spans="2:5" ht="24">
      <c r="B3" s="25">
        <v>2</v>
      </c>
      <c r="C3" s="26" t="s">
        <v>25</v>
      </c>
      <c r="D3" s="27"/>
      <c r="E3" s="28" t="str">
        <f>IF(D3=500,"correct","incorrect")</f>
        <v>incorrect</v>
      </c>
    </row>
    <row r="4" spans="2:5" ht="24">
      <c r="B4" s="25">
        <v>3</v>
      </c>
      <c r="C4" s="26" t="s">
        <v>26</v>
      </c>
      <c r="D4" s="27"/>
      <c r="E4" s="28" t="str">
        <f>IF(D4=100,"correct","incorrect")</f>
        <v>incorrect</v>
      </c>
    </row>
    <row r="5" spans="2:5" ht="24">
      <c r="B5" s="25">
        <v>4</v>
      </c>
      <c r="C5" s="26" t="s">
        <v>27</v>
      </c>
      <c r="D5" s="27">
        <v>0</v>
      </c>
      <c r="E5" s="28" t="str">
        <f>IF(D5=120,"correct","incorrect")</f>
        <v>incorrect</v>
      </c>
    </row>
    <row r="6" spans="2:5" ht="24">
      <c r="B6" s="25">
        <v>5</v>
      </c>
      <c r="C6" s="26" t="s">
        <v>27</v>
      </c>
      <c r="D6" s="27">
        <v>0</v>
      </c>
      <c r="E6" s="28" t="str">
        <f>IF(D6=200,"correct","incorrect")</f>
        <v>incorrect</v>
      </c>
    </row>
    <row r="7" spans="2:11" ht="24">
      <c r="B7" s="25">
        <v>6</v>
      </c>
      <c r="C7" s="26" t="s">
        <v>26</v>
      </c>
      <c r="D7" s="27">
        <v>0</v>
      </c>
      <c r="E7" s="28" t="str">
        <f>IF(D7=130,"correct","incorrect")</f>
        <v>incorrect</v>
      </c>
      <c r="K7" s="21"/>
    </row>
    <row r="8" spans="2:5" ht="24">
      <c r="B8" s="25">
        <v>7</v>
      </c>
      <c r="C8" s="26" t="s">
        <v>28</v>
      </c>
      <c r="D8" s="27">
        <v>0</v>
      </c>
      <c r="E8" s="28" t="str">
        <f>IF(D8=200,"correct","incorrect")</f>
        <v>incorrect</v>
      </c>
    </row>
    <row r="13" spans="2:6" ht="21">
      <c r="B13" s="29" t="s">
        <v>34</v>
      </c>
      <c r="C13" s="30"/>
      <c r="D13" s="30"/>
      <c r="E13" s="35"/>
      <c r="F13" s="3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Brighton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Katy Need</dc:creator>
  <cp:keywords/>
  <dc:description/>
  <cp:lastModifiedBy>User</cp:lastModifiedBy>
  <dcterms:created xsi:type="dcterms:W3CDTF">2002-02-14T18:43:08Z</dcterms:created>
  <dcterms:modified xsi:type="dcterms:W3CDTF">2012-10-24T10:18:19Z</dcterms:modified>
  <cp:category/>
  <cp:version/>
  <cp:contentType/>
  <cp:contentStatus/>
</cp:coreProperties>
</file>